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4430" windowHeight="11010"/>
  </bookViews>
  <sheets>
    <sheet name="応募様式2－１" sheetId="6" r:id="rId1"/>
    <sheet name="応募様式2－２" sheetId="4" r:id="rId2"/>
    <sheet name="応募様式2－3" sheetId="7" r:id="rId3"/>
    <sheet name="応募様式2－4" sheetId="3" r:id="rId4"/>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8" i="7" l="1"/>
  <c r="L55" i="7"/>
  <c r="L42" i="7"/>
  <c r="L28" i="7"/>
  <c r="L15" i="7"/>
  <c r="O68" i="7" l="1"/>
  <c r="O55" i="7"/>
  <c r="O42" i="7"/>
  <c r="O28" i="7"/>
  <c r="O15" i="7"/>
  <c r="I5" i="7" l="1"/>
  <c r="J5" i="7"/>
  <c r="O5" i="7"/>
  <c r="I6" i="7"/>
  <c r="J6" i="7"/>
  <c r="I7" i="7"/>
  <c r="J7" i="7"/>
  <c r="I8" i="7"/>
  <c r="J8" i="7"/>
  <c r="D9" i="7"/>
  <c r="I9" i="7"/>
  <c r="J9" i="7" s="1"/>
  <c r="I10" i="7"/>
  <c r="J10" i="7"/>
  <c r="I11" i="7"/>
  <c r="J11" i="7"/>
  <c r="I12" i="7"/>
  <c r="J12" i="7" s="1"/>
  <c r="D13" i="7"/>
  <c r="I13" i="7"/>
  <c r="J13" i="7"/>
  <c r="I14" i="7"/>
  <c r="I18" i="7"/>
  <c r="J18" i="7" s="1"/>
  <c r="O18" i="7"/>
  <c r="I19" i="7"/>
  <c r="J19" i="7"/>
  <c r="I20" i="7"/>
  <c r="J20" i="7"/>
  <c r="I21" i="7"/>
  <c r="J21" i="7"/>
  <c r="D22" i="7"/>
  <c r="I22" i="7"/>
  <c r="J22" i="7"/>
  <c r="I23" i="7"/>
  <c r="J23" i="7" s="1"/>
  <c r="I24" i="7"/>
  <c r="J24" i="7"/>
  <c r="I25" i="7"/>
  <c r="J25" i="7"/>
  <c r="D26" i="7"/>
  <c r="D27" i="7" s="1"/>
  <c r="I26" i="7"/>
  <c r="J26" i="7"/>
  <c r="I28" i="7"/>
  <c r="I31" i="7"/>
  <c r="J31" i="7"/>
  <c r="O31" i="7"/>
  <c r="I32" i="7"/>
  <c r="J32" i="7"/>
  <c r="I33" i="7"/>
  <c r="J33" i="7"/>
  <c r="I34" i="7"/>
  <c r="J34" i="7"/>
  <c r="I35" i="7"/>
  <c r="J35" i="7"/>
  <c r="D36" i="7"/>
  <c r="I36" i="7"/>
  <c r="J36" i="7"/>
  <c r="I37" i="7"/>
  <c r="J37" i="7" s="1"/>
  <c r="I38" i="7"/>
  <c r="J38" i="7"/>
  <c r="I39" i="7"/>
  <c r="J39" i="7"/>
  <c r="D40" i="7"/>
  <c r="D41" i="7" s="1"/>
  <c r="I40" i="7"/>
  <c r="J40" i="7"/>
  <c r="I42" i="7"/>
  <c r="I45" i="7"/>
  <c r="J45" i="7"/>
  <c r="O45" i="7"/>
  <c r="I46" i="7"/>
  <c r="J46" i="7"/>
  <c r="I47" i="7"/>
  <c r="J47" i="7"/>
  <c r="I48" i="7"/>
  <c r="J48" i="7"/>
  <c r="D49" i="7"/>
  <c r="I49" i="7"/>
  <c r="J49" i="7"/>
  <c r="I50" i="7"/>
  <c r="J50" i="7"/>
  <c r="I51" i="7"/>
  <c r="J51" i="7" s="1"/>
  <c r="I52" i="7"/>
  <c r="J52" i="7"/>
  <c r="D53" i="7"/>
  <c r="D54" i="7" s="1"/>
  <c r="I53" i="7"/>
  <c r="J53" i="7"/>
  <c r="I58" i="7"/>
  <c r="J58" i="7"/>
  <c r="O58" i="7"/>
  <c r="I59" i="7"/>
  <c r="J59" i="7"/>
  <c r="I60" i="7"/>
  <c r="J60" i="7"/>
  <c r="I61" i="7"/>
  <c r="J61" i="7"/>
  <c r="D62" i="7"/>
  <c r="I62" i="7"/>
  <c r="J62" i="7" s="1"/>
  <c r="I63" i="7"/>
  <c r="J63" i="7"/>
  <c r="I64" i="7"/>
  <c r="J64" i="7"/>
  <c r="I65" i="7"/>
  <c r="J65" i="7" s="1"/>
  <c r="D66" i="7"/>
  <c r="I66" i="7"/>
  <c r="J66" i="7"/>
  <c r="D67" i="7"/>
  <c r="I67" i="7"/>
  <c r="N69" i="7"/>
  <c r="I68" i="7" l="1"/>
  <c r="I55" i="7"/>
  <c r="I54" i="7"/>
  <c r="I41" i="7"/>
  <c r="J42" i="7"/>
  <c r="I27" i="7"/>
  <c r="J28" i="7"/>
  <c r="D14" i="7"/>
  <c r="I15" i="7"/>
  <c r="J55" i="7"/>
  <c r="J54" i="7"/>
  <c r="J14" i="7"/>
  <c r="J68" i="7"/>
  <c r="I69" i="7"/>
  <c r="J27" i="7"/>
  <c r="J15" i="7"/>
  <c r="J41" i="7"/>
  <c r="J67" i="7"/>
  <c r="J69" i="7" l="1"/>
  <c r="O69" i="7"/>
  <c r="L69" i="7"/>
  <c r="L70" i="7" s="1"/>
  <c r="C4" i="4" l="1"/>
  <c r="C4" i="3"/>
  <c r="C14" i="6" l="1"/>
  <c r="C11" i="6"/>
  <c r="E18" i="6"/>
  <c r="F18" i="6"/>
  <c r="G18" i="6"/>
  <c r="H18" i="6"/>
  <c r="D18" i="6"/>
  <c r="D14" i="6"/>
  <c r="E14" i="6"/>
  <c r="F14" i="6"/>
  <c r="G14" i="6"/>
  <c r="H14" i="6"/>
  <c r="D11" i="6"/>
  <c r="E11" i="6"/>
  <c r="F11" i="6"/>
  <c r="G11" i="6"/>
  <c r="H11" i="6"/>
  <c r="G15" i="6" l="1"/>
  <c r="F15" i="6"/>
  <c r="E15" i="6"/>
  <c r="H15" i="6"/>
  <c r="D15" i="6"/>
</calcChain>
</file>

<file path=xl/sharedStrings.xml><?xml version="1.0" encoding="utf-8"?>
<sst xmlns="http://schemas.openxmlformats.org/spreadsheetml/2006/main" count="286" uniqueCount="120">
  <si>
    <t>【応募様式2－１】</t>
    <rPh sb="1" eb="3">
      <t>オウボ</t>
    </rPh>
    <rPh sb="3" eb="5">
      <t>ヨウシキ</t>
    </rPh>
    <phoneticPr fontId="3"/>
  </si>
  <si>
    <t>会社全体の事業計画書</t>
    <rPh sb="0" eb="2">
      <t>カイシャ</t>
    </rPh>
    <rPh sb="2" eb="4">
      <t>ゼンタイ</t>
    </rPh>
    <rPh sb="5" eb="7">
      <t>ジギョウ</t>
    </rPh>
    <rPh sb="7" eb="10">
      <t>ケイカクショ</t>
    </rPh>
    <phoneticPr fontId="3"/>
  </si>
  <si>
    <t>会社名：</t>
    <rPh sb="0" eb="3">
      <t>カイシャメイ</t>
    </rPh>
    <phoneticPr fontId="3"/>
  </si>
  <si>
    <t>基準年度</t>
  </si>
  <si>
    <t>１年後</t>
  </si>
  <si>
    <t>２年後</t>
  </si>
  <si>
    <t>３年後</t>
  </si>
  <si>
    <t>４年後</t>
  </si>
  <si>
    <t>５年後</t>
  </si>
  <si>
    <t>[2022年(令和4年）　
●月期]</t>
    <rPh sb="7" eb="9">
      <t>レイワ</t>
    </rPh>
    <rPh sb="10" eb="11">
      <t>ネン</t>
    </rPh>
    <phoneticPr fontId="3"/>
  </si>
  <si>
    <r>
      <rPr>
        <sz val="8"/>
        <color theme="1"/>
        <rFont val="Meiryo UI"/>
        <family val="3"/>
        <charset val="128"/>
      </rPr>
      <t>（補助金事業実施年度末）</t>
    </r>
    <r>
      <rPr>
        <sz val="9"/>
        <color theme="1"/>
        <rFont val="Meiryo UI"/>
        <family val="3"/>
        <charset val="128"/>
      </rPr>
      <t xml:space="preserve">
[2023年（令和5年）
●月期]</t>
    </r>
    <phoneticPr fontId="3"/>
  </si>
  <si>
    <t>[2024年（令和6年）
●月期]</t>
    <rPh sb="7" eb="9">
      <t>レイワ</t>
    </rPh>
    <rPh sb="10" eb="11">
      <t>ネン</t>
    </rPh>
    <phoneticPr fontId="3"/>
  </si>
  <si>
    <t>[2025年（令和7年）
●月期]</t>
    <rPh sb="7" eb="9">
      <t>レイワ</t>
    </rPh>
    <rPh sb="10" eb="11">
      <t>ネン</t>
    </rPh>
    <phoneticPr fontId="3"/>
  </si>
  <si>
    <t>[2026年（令和8年）
●月期]</t>
    <rPh sb="7" eb="9">
      <t>レイワ</t>
    </rPh>
    <rPh sb="10" eb="11">
      <t>ネン</t>
    </rPh>
    <phoneticPr fontId="3"/>
  </si>
  <si>
    <t>[2027年（令和9年）
●月期]</t>
    <rPh sb="7" eb="9">
      <t>レイワ</t>
    </rPh>
    <rPh sb="10" eb="11">
      <t>ネン</t>
    </rPh>
    <phoneticPr fontId="3"/>
  </si>
  <si>
    <t>※</t>
  </si>
  <si>
    <t>① 売上高</t>
  </si>
  <si>
    <t>② 営業利益</t>
  </si>
  <si>
    <t>③ 営業外費用</t>
  </si>
  <si>
    <t>経常利益(②－③)</t>
  </si>
  <si>
    <t>④ 人件費</t>
  </si>
  <si>
    <t>⑤ 減価償却費</t>
  </si>
  <si>
    <t>付加価値額(②+④+⑤)</t>
  </si>
  <si>
    <t>伸び率（％）</t>
  </si>
  <si>
    <t>⑥設備投資額</t>
  </si>
  <si>
    <t>応募様式2-3「経費明細表」（A）の合計金額を記載</t>
  </si>
  <si>
    <t>⑦給与支給総額</t>
  </si>
  <si>
    <r>
      <t>※基準年度の欄には、計画初年度となる</t>
    </r>
    <r>
      <rPr>
        <u/>
        <sz val="8"/>
        <color rgb="FFFF0000"/>
        <rFont val="メイリオ"/>
        <family val="3"/>
        <charset val="128"/>
      </rPr>
      <t>令和4年度の決算月を入力してください。</t>
    </r>
    <rPh sb="10" eb="12">
      <t>ケイカク</t>
    </rPh>
    <rPh sb="12" eb="15">
      <t>ショネンド</t>
    </rPh>
    <rPh sb="18" eb="20">
      <t>レイワ</t>
    </rPh>
    <rPh sb="21" eb="23">
      <t>ネンド</t>
    </rPh>
    <rPh sb="24" eb="26">
      <t>ケッサン</t>
    </rPh>
    <rPh sb="26" eb="27">
      <t>ツキ</t>
    </rPh>
    <rPh sb="28" eb="30">
      <t>ニュウリョク</t>
    </rPh>
    <phoneticPr fontId="3"/>
  </si>
  <si>
    <t>　決算日が申請の締切り日以後６ヶ月以内の場合は、申請締切り日の属する決算期１年間の「見込み」の数字、決算日が申請の締切り日以前６ヶ月以内の場合は、申請締切り日前の決算期１年間の「実績」の数字を入力ください。</t>
    <phoneticPr fontId="3"/>
  </si>
  <si>
    <r>
      <t>　１年後欄　決算月が1月～6月までの事業者は</t>
    </r>
    <r>
      <rPr>
        <u/>
        <sz val="8"/>
        <color rgb="FFFF0000"/>
        <rFont val="メイリオ"/>
        <family val="3"/>
        <charset val="128"/>
      </rPr>
      <t>2023年度</t>
    </r>
    <r>
      <rPr>
        <sz val="8"/>
        <color theme="1"/>
        <rFont val="メイリオ"/>
        <family val="3"/>
        <charset val="128"/>
      </rPr>
      <t>の「実績」の数値を入力してください。</t>
    </r>
    <rPh sb="2" eb="4">
      <t>ネンゴ</t>
    </rPh>
    <rPh sb="4" eb="5">
      <t>ラン</t>
    </rPh>
    <phoneticPr fontId="3"/>
  </si>
  <si>
    <r>
      <t>　１年後欄　決算月が7月～12月までの事業者は</t>
    </r>
    <r>
      <rPr>
        <u/>
        <sz val="8"/>
        <color rgb="FFFF0000"/>
        <rFont val="メイリオ"/>
        <family val="3"/>
        <charset val="128"/>
      </rPr>
      <t>2023年度</t>
    </r>
    <r>
      <rPr>
        <sz val="8"/>
        <color theme="1"/>
        <rFont val="メイリオ"/>
        <family val="3"/>
        <charset val="128"/>
      </rPr>
      <t>の「見込み」の数値を入力してください。 </t>
    </r>
    <rPh sb="2" eb="5">
      <t>ネンゴラン</t>
    </rPh>
    <phoneticPr fontId="3"/>
  </si>
  <si>
    <t>※各年度記入欄「〇月期」に「月」を入力してください。毎年決算月と同じ月となります。</t>
    <rPh sb="1" eb="2">
      <t>カク</t>
    </rPh>
    <rPh sb="2" eb="4">
      <t>ネンド</t>
    </rPh>
    <rPh sb="4" eb="7">
      <t>キニュウラン</t>
    </rPh>
    <rPh sb="9" eb="10">
      <t>ツキ</t>
    </rPh>
    <rPh sb="10" eb="11">
      <t>キ</t>
    </rPh>
    <rPh sb="14" eb="15">
      <t>ツキ</t>
    </rPh>
    <rPh sb="17" eb="19">
      <t>ニュウリョク</t>
    </rPh>
    <rPh sb="26" eb="28">
      <t>マイトシ</t>
    </rPh>
    <rPh sb="28" eb="31">
      <t>ケッサンヅキ</t>
    </rPh>
    <rPh sb="32" eb="33">
      <t>オナ</t>
    </rPh>
    <rPh sb="34" eb="35">
      <t>ツキ</t>
    </rPh>
    <phoneticPr fontId="3"/>
  </si>
  <si>
    <t>※会社全体の事業計画（表）における「付加価値額」や「給与支給総額」等の算出については、算出根拠を明記してください。</t>
    <phoneticPr fontId="3"/>
  </si>
  <si>
    <t>※本事業計画（表）で示した数値は、補助事業終了後に、事業化状況等報告において伸び率の達成状況の確認を行います。</t>
    <phoneticPr fontId="3"/>
  </si>
  <si>
    <t>※見込みの数字を入れた場合は、フォローアップ時に、実績の数字に置き換えて、付加価値額や給与支給総額等の伸び率の達成状況を確認します。</t>
  </si>
  <si>
    <t>※売上高等の金額は、当補助金のみを算出したものではなく、会社全体の売り上げを記載してください。</t>
    <phoneticPr fontId="3"/>
  </si>
  <si>
    <r>
      <t>※設備投資額については本事業で導入する設備にまつわる投資額（＝応募様式2-3「経費明細表」（A）の</t>
    </r>
    <r>
      <rPr>
        <u/>
        <sz val="8"/>
        <color rgb="FFFF0000"/>
        <rFont val="メイリオ"/>
        <family val="3"/>
        <charset val="128"/>
      </rPr>
      <t>合計</t>
    </r>
    <r>
      <rPr>
        <sz val="8"/>
        <color theme="1"/>
        <rFont val="メイリオ"/>
        <family val="3"/>
        <charset val="128"/>
      </rPr>
      <t>金額を記載）を記載してください。</t>
    </r>
    <rPh sb="31" eb="33">
      <t>オウボ</t>
    </rPh>
    <rPh sb="33" eb="35">
      <t>ヨウシキ</t>
    </rPh>
    <phoneticPr fontId="3"/>
  </si>
  <si>
    <t>※基準年度と事業計画終了については、賃金引上げ誓約書と整合が取れているか確認してください。</t>
    <rPh sb="1" eb="5">
      <t>キジュンネンド</t>
    </rPh>
    <rPh sb="6" eb="8">
      <t>ジギョウ</t>
    </rPh>
    <rPh sb="8" eb="10">
      <t>ケイカク</t>
    </rPh>
    <rPh sb="10" eb="12">
      <t>シュウリョウ</t>
    </rPh>
    <rPh sb="18" eb="22">
      <t>チンギンヒキア</t>
    </rPh>
    <rPh sb="23" eb="26">
      <t>セイヤクショ</t>
    </rPh>
    <rPh sb="27" eb="29">
      <t>セイゴウ</t>
    </rPh>
    <rPh sb="30" eb="31">
      <t>ト</t>
    </rPh>
    <rPh sb="36" eb="38">
      <t>カクニン</t>
    </rPh>
    <phoneticPr fontId="3"/>
  </si>
  <si>
    <t>※5年計画の場合、賃金引上げ誓約書の給与総支給額の伸び率がH17セルと一致していることを確認してください。</t>
    <rPh sb="2" eb="5">
      <t>ネンケイカク</t>
    </rPh>
    <rPh sb="6" eb="8">
      <t>バアイ</t>
    </rPh>
    <rPh sb="9" eb="11">
      <t>チンギン</t>
    </rPh>
    <rPh sb="11" eb="13">
      <t>ヒキア</t>
    </rPh>
    <rPh sb="14" eb="17">
      <t>セイヤクショ</t>
    </rPh>
    <rPh sb="18" eb="20">
      <t>キュウヨ</t>
    </rPh>
    <rPh sb="20" eb="24">
      <t>ソウシキュウガク</t>
    </rPh>
    <rPh sb="25" eb="26">
      <t>ノ</t>
    </rPh>
    <rPh sb="27" eb="28">
      <t>リツ</t>
    </rPh>
    <rPh sb="35" eb="37">
      <t>イッチ</t>
    </rPh>
    <rPh sb="44" eb="46">
      <t>カクニン</t>
    </rPh>
    <phoneticPr fontId="3"/>
  </si>
  <si>
    <t>※3年計画の場合、賃金引上げ誓約書の給与総支給額の伸び率がF17セルと一致していることを確認してください。</t>
    <rPh sb="2" eb="5">
      <t>ネンケイカク</t>
    </rPh>
    <rPh sb="6" eb="8">
      <t>バアイ</t>
    </rPh>
    <rPh sb="9" eb="11">
      <t>チンギン</t>
    </rPh>
    <rPh sb="11" eb="13">
      <t>ヒキア</t>
    </rPh>
    <rPh sb="14" eb="17">
      <t>セイヤクショ</t>
    </rPh>
    <rPh sb="18" eb="20">
      <t>キュウヨ</t>
    </rPh>
    <rPh sb="20" eb="24">
      <t>ソウシキュウガク</t>
    </rPh>
    <rPh sb="25" eb="26">
      <t>ノ</t>
    </rPh>
    <rPh sb="27" eb="28">
      <t>リツ</t>
    </rPh>
    <rPh sb="35" eb="37">
      <t>イッチ</t>
    </rPh>
    <rPh sb="44" eb="46">
      <t>カクニン</t>
    </rPh>
    <phoneticPr fontId="3"/>
  </si>
  <si>
    <t>※「経常利益」は営業外収益を含めずに計上してください。マイナスの場合は▲をつけてください。</t>
    <phoneticPr fontId="3"/>
  </si>
  <si>
    <t>※給与支給総額：従業員や役員に支払う給料・賃金・賞与＋残業手当や住宅手当などの各種手当</t>
    <phoneticPr fontId="3"/>
  </si>
  <si>
    <t>※人件費：給与支給総額に加えて福利厚生費、法定福利費、退職金を含んだもの。</t>
    <phoneticPr fontId="3"/>
  </si>
  <si>
    <t>【応募様式2－２】</t>
    <rPh sb="1" eb="3">
      <t>オウボ</t>
    </rPh>
    <rPh sb="3" eb="5">
      <t>ヨウシキ</t>
    </rPh>
    <phoneticPr fontId="3"/>
  </si>
  <si>
    <t>これまでに交付を受けた国等の補助金又は委託費の実績説明書</t>
    <rPh sb="5" eb="7">
      <t>コウフ</t>
    </rPh>
    <rPh sb="8" eb="9">
      <t>ウ</t>
    </rPh>
    <rPh sb="11" eb="12">
      <t>クニ</t>
    </rPh>
    <rPh sb="12" eb="13">
      <t>トウ</t>
    </rPh>
    <rPh sb="14" eb="17">
      <t>ホジョキン</t>
    </rPh>
    <rPh sb="17" eb="18">
      <t>マタ</t>
    </rPh>
    <rPh sb="19" eb="21">
      <t>イタク</t>
    </rPh>
    <rPh sb="21" eb="22">
      <t>ヒ</t>
    </rPh>
    <rPh sb="23" eb="25">
      <t>ジッセキ</t>
    </rPh>
    <rPh sb="25" eb="27">
      <t>セツメイ</t>
    </rPh>
    <rPh sb="27" eb="28">
      <t>ショ</t>
    </rPh>
    <phoneticPr fontId="3"/>
  </si>
  <si>
    <t>実績１</t>
    <rPh sb="0" eb="2">
      <t>ジッセキ</t>
    </rPh>
    <phoneticPr fontId="3"/>
  </si>
  <si>
    <t>事業名称及び事業概要</t>
  </si>
  <si>
    <t>事業主体（関係省庁・独法等）</t>
  </si>
  <si>
    <t>実施期間</t>
  </si>
  <si>
    <t>補助金額・委託額（単位：円）</t>
    <rPh sb="9" eb="11">
      <t>タンイ</t>
    </rPh>
    <rPh sb="12" eb="13">
      <t>エン</t>
    </rPh>
    <phoneticPr fontId="3"/>
  </si>
  <si>
    <t>テーマ名</t>
  </si>
  <si>
    <t>本事業との相違点</t>
  </si>
  <si>
    <t>事業成果・実績</t>
    <phoneticPr fontId="3"/>
  </si>
  <si>
    <t>直近の事業化段階</t>
    <phoneticPr fontId="3"/>
  </si>
  <si>
    <t>実績２</t>
    <rPh sb="0" eb="2">
      <t>ジッセキ</t>
    </rPh>
    <phoneticPr fontId="3"/>
  </si>
  <si>
    <t>実績３</t>
    <rPh sb="0" eb="2">
      <t>ジッセキ</t>
    </rPh>
    <phoneticPr fontId="3"/>
  </si>
  <si>
    <t>実績４</t>
    <rPh sb="0" eb="2">
      <t>ジッセキ</t>
    </rPh>
    <phoneticPr fontId="3"/>
  </si>
  <si>
    <t>実績５</t>
    <rPh sb="0" eb="2">
      <t>ジッセキ</t>
    </rPh>
    <phoneticPr fontId="3"/>
  </si>
  <si>
    <t>※枠が足りない場合は適宜追加してください</t>
    <rPh sb="1" eb="2">
      <t>ワク</t>
    </rPh>
    <rPh sb="3" eb="4">
      <t>タ</t>
    </rPh>
    <rPh sb="7" eb="9">
      <t>バアイ</t>
    </rPh>
    <rPh sb="10" eb="12">
      <t>テキギ</t>
    </rPh>
    <rPh sb="12" eb="14">
      <t>ツイカ</t>
    </rPh>
    <phoneticPr fontId="3"/>
  </si>
  <si>
    <t>【応募様式2-3】</t>
    <rPh sb="1" eb="3">
      <t>オウボ</t>
    </rPh>
    <rPh sb="3" eb="5">
      <t>ヨウシキ</t>
    </rPh>
    <phoneticPr fontId="3"/>
  </si>
  <si>
    <t>ver６</t>
    <phoneticPr fontId="3"/>
  </si>
  <si>
    <t>経費明細表</t>
    <rPh sb="0" eb="5">
      <t>ケイヒメイサイヒョウ</t>
    </rPh>
    <phoneticPr fontId="3"/>
  </si>
  <si>
    <t>参加事業者の名称</t>
    <rPh sb="0" eb="5">
      <t>サンカジギョウシャ</t>
    </rPh>
    <rPh sb="6" eb="8">
      <t>メイショウ</t>
    </rPh>
    <phoneticPr fontId="10"/>
  </si>
  <si>
    <t>経費の内訳</t>
    <rPh sb="0" eb="2">
      <t>ケイヒ</t>
    </rPh>
    <rPh sb="3" eb="5">
      <t>ウチワケ</t>
    </rPh>
    <phoneticPr fontId="10"/>
  </si>
  <si>
    <t>（E)積算基礎  事業に要する経費の内訳（機械装置名、単価×数量等）</t>
    <phoneticPr fontId="13"/>
  </si>
  <si>
    <t>（B)補助対象経費
（税抜）</t>
    <rPh sb="3" eb="9">
      <t>ホジョタイショウケイヒ</t>
    </rPh>
    <rPh sb="12" eb="13">
      <t>ヌ</t>
    </rPh>
    <phoneticPr fontId="10"/>
  </si>
  <si>
    <t>（A)補助事業に要する経費
（税込）</t>
    <rPh sb="3" eb="7">
      <t>ホジョジギョウ</t>
    </rPh>
    <rPh sb="8" eb="9">
      <t>ヨウ</t>
    </rPh>
    <rPh sb="11" eb="13">
      <t>ケイヒ</t>
    </rPh>
    <rPh sb="15" eb="17">
      <t>ゼイコ</t>
    </rPh>
    <phoneticPr fontId="10"/>
  </si>
  <si>
    <t>（D)補助率</t>
    <rPh sb="3" eb="6">
      <t>ホジョリツ</t>
    </rPh>
    <phoneticPr fontId="10"/>
  </si>
  <si>
    <t>（C)調整前の交付申請額</t>
    <rPh sb="3" eb="5">
      <t>チョウセイ</t>
    </rPh>
    <rPh sb="5" eb="6">
      <t>マエ</t>
    </rPh>
    <rPh sb="7" eb="9">
      <t>コウフ</t>
    </rPh>
    <phoneticPr fontId="10"/>
  </si>
  <si>
    <t>上限額</t>
    <rPh sb="0" eb="3">
      <t>ジョウゲンガク</t>
    </rPh>
    <phoneticPr fontId="3"/>
  </si>
  <si>
    <t>調整額</t>
    <rPh sb="0" eb="2">
      <t>チョウセイ</t>
    </rPh>
    <phoneticPr fontId="10"/>
  </si>
  <si>
    <t>(C)調整後の交付申請額</t>
    <rPh sb="3" eb="5">
      <t>チョウセイ</t>
    </rPh>
    <rPh sb="5" eb="6">
      <t>アト</t>
    </rPh>
    <rPh sb="7" eb="9">
      <t>コウフ</t>
    </rPh>
    <phoneticPr fontId="10"/>
  </si>
  <si>
    <t>摘要</t>
    <rPh sb="0" eb="2">
      <t>テキヨウ</t>
    </rPh>
    <phoneticPr fontId="3"/>
  </si>
  <si>
    <t>単価</t>
    <rPh sb="0" eb="2">
      <t>タンカ</t>
    </rPh>
    <phoneticPr fontId="3"/>
  </si>
  <si>
    <t>数量</t>
    <rPh sb="0" eb="2">
      <t>スウリョウ</t>
    </rPh>
    <phoneticPr fontId="3"/>
  </si>
  <si>
    <t>A社（幹事企業）</t>
    <rPh sb="1" eb="2">
      <t>シャ</t>
    </rPh>
    <rPh sb="3" eb="5">
      <t>カンジ</t>
    </rPh>
    <rPh sb="5" eb="7">
      <t>キギョウ</t>
    </rPh>
    <phoneticPr fontId="13"/>
  </si>
  <si>
    <t>1.機械装置・システム構築費
（単価５０万円以上）</t>
    <phoneticPr fontId="13"/>
  </si>
  <si>
    <t>記入例 ※記入時には削除してください
○○機械（型番：XX-XXXX）</t>
    <rPh sb="0" eb="2">
      <t>キニュウ</t>
    </rPh>
    <rPh sb="2" eb="3">
      <t>レイ</t>
    </rPh>
    <rPh sb="5" eb="8">
      <t>キニュウジ</t>
    </rPh>
    <rPh sb="10" eb="12">
      <t>サクジョ</t>
    </rPh>
    <rPh sb="21" eb="23">
      <t>キカイ</t>
    </rPh>
    <rPh sb="24" eb="26">
      <t>カタバン</t>
    </rPh>
    <phoneticPr fontId="13"/>
  </si>
  <si>
    <t>ー</t>
    <phoneticPr fontId="13"/>
  </si>
  <si>
    <t>2.技術導入費※１</t>
    <phoneticPr fontId="13"/>
  </si>
  <si>
    <t>3.専門家経費※２</t>
    <phoneticPr fontId="13"/>
  </si>
  <si>
    <t>従業員数</t>
    <rPh sb="0" eb="4">
      <t>ジュウギョウインスウ</t>
    </rPh>
    <phoneticPr fontId="10"/>
  </si>
  <si>
    <t>4.運搬費</t>
    <phoneticPr fontId="13"/>
  </si>
  <si>
    <t>5.クラウドサービス利用費</t>
    <phoneticPr fontId="13"/>
  </si>
  <si>
    <t>6.原材料費</t>
    <rPh sb="2" eb="6">
      <t>ゲンザイリョウヒ</t>
    </rPh>
    <phoneticPr fontId="13"/>
  </si>
  <si>
    <t>7.外注費※２</t>
    <phoneticPr fontId="13"/>
  </si>
  <si>
    <t>8.知的財産権等関連経費※１</t>
    <phoneticPr fontId="13"/>
  </si>
  <si>
    <t>9.研修費※１</t>
    <phoneticPr fontId="13"/>
  </si>
  <si>
    <r>
      <t>2.～9.の小計</t>
    </r>
    <r>
      <rPr>
        <sz val="11"/>
        <color rgb="FFFF0000"/>
        <rFont val="Meiryo UI"/>
        <family val="3"/>
        <charset val="128"/>
      </rPr>
      <t>（上限500万）</t>
    </r>
    <rPh sb="6" eb="8">
      <t>ショウケイ</t>
    </rPh>
    <rPh sb="9" eb="11">
      <t>ジョウゲン</t>
    </rPh>
    <rPh sb="14" eb="15">
      <t>マン</t>
    </rPh>
    <phoneticPr fontId="13"/>
  </si>
  <si>
    <t>ー</t>
  </si>
  <si>
    <t>A社　　計</t>
    <phoneticPr fontId="10"/>
  </si>
  <si>
    <t>（E)積算基礎　事業に要する経費の内訳（機械装置名、単価×数量等）</t>
    <phoneticPr fontId="13"/>
  </si>
  <si>
    <t>B社</t>
    <rPh sb="1" eb="2">
      <t>シャ</t>
    </rPh>
    <phoneticPr fontId="13"/>
  </si>
  <si>
    <t>B社　　計</t>
    <phoneticPr fontId="10"/>
  </si>
  <si>
    <t>C社</t>
    <rPh sb="1" eb="2">
      <t>シャ</t>
    </rPh>
    <phoneticPr fontId="13"/>
  </si>
  <si>
    <t>C社　　計</t>
    <phoneticPr fontId="10"/>
  </si>
  <si>
    <t>D社</t>
    <rPh sb="1" eb="2">
      <t>シャ</t>
    </rPh>
    <phoneticPr fontId="13"/>
  </si>
  <si>
    <t>D社　　計</t>
    <phoneticPr fontId="10"/>
  </si>
  <si>
    <t>E社</t>
    <rPh sb="1" eb="2">
      <t>シャ</t>
    </rPh>
    <phoneticPr fontId="13"/>
  </si>
  <si>
    <t>E社　　計</t>
    <phoneticPr fontId="10"/>
  </si>
  <si>
    <t>全　社　合　計</t>
    <rPh sb="0" eb="1">
      <t>ゼン</t>
    </rPh>
    <rPh sb="2" eb="3">
      <t>シャ</t>
    </rPh>
    <rPh sb="4" eb="5">
      <t>ア</t>
    </rPh>
    <phoneticPr fontId="10"/>
  </si>
  <si>
    <t>※１　各構成員ごとに技術導入費、知的財産権等関連経費ならびに研修費は、それぞれ、補助対象経費総額の３分の１を上限額とします。</t>
    <rPh sb="22" eb="24">
      <t>カンレン</t>
    </rPh>
    <rPh sb="24" eb="26">
      <t>ケイヒ</t>
    </rPh>
    <rPh sb="30" eb="33">
      <t>ケンシュウヒ</t>
    </rPh>
    <rPh sb="46" eb="48">
      <t>ソウガク</t>
    </rPh>
    <phoneticPr fontId="3"/>
  </si>
  <si>
    <t>※２　各構成員ごとに専門家経費及び外注費は、それぞれ、補助対象経費総額の２分の１を上限額とします。</t>
    <rPh sb="33" eb="35">
      <t>ソウガク</t>
    </rPh>
    <phoneticPr fontId="3"/>
  </si>
  <si>
    <t>※３　各構成員ごとに「機械装置・システム構築費」以外の経費は、総額で５００万円（税抜）までを補助上限額とします。</t>
    <rPh sb="11" eb="13">
      <t>キカイ</t>
    </rPh>
    <rPh sb="13" eb="15">
      <t>ソウチ</t>
    </rPh>
    <rPh sb="20" eb="23">
      <t>コウチクヒ</t>
    </rPh>
    <rPh sb="24" eb="26">
      <t>イガイ</t>
    </rPh>
    <rPh sb="27" eb="29">
      <t>ケイヒ</t>
    </rPh>
    <rPh sb="31" eb="33">
      <t>ソウガク</t>
    </rPh>
    <rPh sb="37" eb="39">
      <t>マンエン</t>
    </rPh>
    <rPh sb="40" eb="42">
      <t>ゼイヌ</t>
    </rPh>
    <rPh sb="46" eb="51">
      <t>ホジョジョウゲンガク</t>
    </rPh>
    <phoneticPr fontId="13"/>
  </si>
  <si>
    <t>※事業者名は、A社＝幹事企業、B社＝連携事業者1、C社＝連携事業者2…のように、jGrantsの「連携体の構成員」の並び順にて記入してください。</t>
    <rPh sb="1" eb="4">
      <t>ジギョウシャ</t>
    </rPh>
    <rPh sb="4" eb="5">
      <t>メイ</t>
    </rPh>
    <rPh sb="8" eb="9">
      <t>シャ</t>
    </rPh>
    <rPh sb="10" eb="14">
      <t>カンジキギョウ</t>
    </rPh>
    <rPh sb="16" eb="17">
      <t>シャ</t>
    </rPh>
    <rPh sb="18" eb="23">
      <t>レンケイジギョウシャ</t>
    </rPh>
    <rPh sb="26" eb="27">
      <t>シャ</t>
    </rPh>
    <rPh sb="28" eb="30">
      <t>レンケイ</t>
    </rPh>
    <rPh sb="30" eb="33">
      <t>ジギョウシャ</t>
    </rPh>
    <rPh sb="49" eb="52">
      <t>レンケイタイ</t>
    </rPh>
    <rPh sb="53" eb="56">
      <t>コウセイイン</t>
    </rPh>
    <rPh sb="58" eb="59">
      <t>ナラ</t>
    </rPh>
    <rPh sb="60" eb="61">
      <t>ジュン</t>
    </rPh>
    <rPh sb="63" eb="65">
      <t>キニュウ</t>
    </rPh>
    <phoneticPr fontId="13"/>
  </si>
  <si>
    <t>※応募様式2-3については、連携体内事業者様すべて同じ内容での提出が必須となっておりますので、内容を共有いただき作成してください。</t>
    <rPh sb="1" eb="3">
      <t>オウボ</t>
    </rPh>
    <rPh sb="3" eb="5">
      <t>ヨウシキ</t>
    </rPh>
    <rPh sb="14" eb="17">
      <t>レンケイタイ</t>
    </rPh>
    <rPh sb="17" eb="18">
      <t>ナイ</t>
    </rPh>
    <rPh sb="18" eb="21">
      <t>ジギョウシャ</t>
    </rPh>
    <rPh sb="21" eb="22">
      <t>サマ</t>
    </rPh>
    <rPh sb="25" eb="26">
      <t>オナ</t>
    </rPh>
    <rPh sb="27" eb="29">
      <t>ナイヨウ</t>
    </rPh>
    <rPh sb="31" eb="33">
      <t>テイシュツ</t>
    </rPh>
    <rPh sb="34" eb="36">
      <t>ヒッス</t>
    </rPh>
    <rPh sb="47" eb="49">
      <t>ナイヨウ</t>
    </rPh>
    <rPh sb="50" eb="52">
      <t>キョウユウ</t>
    </rPh>
    <rPh sb="56" eb="58">
      <t>サクセイ</t>
    </rPh>
    <phoneticPr fontId="3"/>
  </si>
  <si>
    <t>【応募様式2－４】</t>
    <rPh sb="1" eb="3">
      <t>オウボ</t>
    </rPh>
    <rPh sb="3" eb="5">
      <t>ヨウシキ</t>
    </rPh>
    <phoneticPr fontId="3"/>
  </si>
  <si>
    <t>資金調達内訳</t>
    <rPh sb="0" eb="2">
      <t>シキン</t>
    </rPh>
    <rPh sb="2" eb="4">
      <t>チョウタツ</t>
    </rPh>
    <rPh sb="4" eb="6">
      <t>ウチワケ</t>
    </rPh>
    <phoneticPr fontId="3"/>
  </si>
  <si>
    <t>＜事業全体に要する経費調達一覧＞</t>
  </si>
  <si>
    <t>＜補助金を受けるまでの資金＞</t>
  </si>
  <si>
    <t>区　分</t>
  </si>
  <si>
    <t>事業に要する経費(円)</t>
  </si>
  <si>
    <t>資金の調達先</t>
  </si>
  <si>
    <t>自己資金</t>
  </si>
  <si>
    <t>補　助　金</t>
  </si>
  <si>
    <t>借　入　金</t>
  </si>
  <si>
    <t>交付申請額（C)</t>
    <phoneticPr fontId="3"/>
  </si>
  <si>
    <t>そ　の　他</t>
  </si>
  <si>
    <t>合　計　額（C）</t>
    <phoneticPr fontId="3"/>
  </si>
  <si>
    <t>合　計　額（Ａ）</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</si>
</sst>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Red]\(#,##0\)"/>
    <numFmt numFmtId="178" formatCode="0.0%"/>
    <numFmt numFmtId="179" formatCode="#,###"/>
  </numFmts>
  <fonts count="30"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Meiryo UI"/>
      <family val="3"/>
      <charset val="128"/>
    </font>
    <font>
      <sz val="10"/>
      <color theme="1"/>
      <name val="Meiryo UI"/>
      <family val="3"/>
      <charset val="128"/>
    </font>
    <font>
      <sz val="9"/>
      <color theme="1"/>
      <name val="Meiryo UI"/>
      <family val="3"/>
      <charset val="128"/>
    </font>
    <font>
      <sz val="8"/>
      <color theme="1"/>
      <name val="Meiryo UI"/>
      <family val="3"/>
      <charset val="128"/>
    </font>
    <font>
      <sz val="8"/>
      <color theme="1"/>
      <name val="メイリオ"/>
      <family val="3"/>
      <charset val="128"/>
    </font>
    <font>
      <b/>
      <sz val="11"/>
      <color theme="1"/>
      <name val="Meiryo UI"/>
      <family val="3"/>
      <charset val="128"/>
    </font>
    <font>
      <b/>
      <sz val="11"/>
      <color theme="0"/>
      <name val="游ゴシック"/>
      <family val="2"/>
      <charset val="128"/>
      <scheme val="minor"/>
    </font>
    <font>
      <sz val="11"/>
      <color rgb="FFFF0000"/>
      <name val="游ゴシック"/>
      <family val="2"/>
      <charset val="128"/>
      <scheme val="minor"/>
    </font>
    <font>
      <sz val="11"/>
      <name val="Meiryo UI"/>
      <family val="3"/>
      <charset val="128"/>
    </font>
    <font>
      <sz val="6"/>
      <name val="游ゴシック"/>
      <family val="2"/>
      <charset val="128"/>
      <scheme val="minor"/>
    </font>
    <font>
      <sz val="9"/>
      <color theme="1"/>
      <name val="游ゴシック"/>
      <family val="3"/>
      <charset val="128"/>
      <scheme val="minor"/>
    </font>
    <font>
      <sz val="11"/>
      <color rgb="FFFF0000"/>
      <name val="Meiryo UI"/>
      <family val="3"/>
      <charset val="128"/>
    </font>
    <font>
      <sz val="10"/>
      <color theme="1"/>
      <name val="メイリオ"/>
      <family val="3"/>
      <charset val="128"/>
    </font>
    <font>
      <sz val="9"/>
      <color theme="0"/>
      <name val="游ゴシック"/>
      <family val="3"/>
      <charset val="128"/>
      <scheme val="minor"/>
    </font>
    <font>
      <sz val="11"/>
      <color theme="0" tint="-0.34998626667073579"/>
      <name val="Meiryo UI"/>
      <family val="3"/>
      <charset val="128"/>
    </font>
    <font>
      <sz val="11"/>
      <color theme="1"/>
      <name val="游ゴシック"/>
      <family val="2"/>
      <scheme val="minor"/>
    </font>
    <font>
      <sz val="9"/>
      <color theme="7" tint="0.79998168889431442"/>
      <name val="游ゴシック"/>
      <family val="3"/>
      <charset val="128"/>
      <scheme val="minor"/>
    </font>
    <font>
      <sz val="9"/>
      <color theme="7" tint="0.79998168889431442"/>
      <name val="HGP教科書体"/>
      <family val="1"/>
      <charset val="128"/>
    </font>
    <font>
      <sz val="11"/>
      <color theme="0" tint="-0.14999847407452621"/>
      <name val="游ゴシック"/>
      <family val="2"/>
      <charset val="128"/>
      <scheme val="minor"/>
    </font>
    <font>
      <u/>
      <sz val="8"/>
      <color rgb="FFFF0000"/>
      <name val="メイリオ"/>
      <family val="3"/>
      <charset val="128"/>
    </font>
    <font>
      <u/>
      <sz val="11"/>
      <color rgb="FFFF0000"/>
      <name val="Meiryo UI"/>
      <family val="3"/>
      <charset val="128"/>
    </font>
    <font>
      <u/>
      <sz val="10"/>
      <color rgb="FFFF0000"/>
      <name val="メイリオ"/>
      <family val="3"/>
      <charset val="128"/>
    </font>
    <font>
      <sz val="9"/>
      <name val="Meiryo UI"/>
      <family val="3"/>
      <charset val="128"/>
    </font>
    <font>
      <sz val="11"/>
      <color theme="1"/>
      <name val="メイリオ"/>
      <family val="3"/>
      <charset val="128"/>
    </font>
    <font>
      <u/>
      <sz val="11"/>
      <color rgb="FFFF0000"/>
      <name val="メイリオ"/>
      <family val="3"/>
      <charset val="128"/>
    </font>
    <font>
      <sz val="9"/>
      <color rgb="FF000000"/>
      <name val="Meiryo UI"/>
      <family val="3"/>
      <charset val="128"/>
    </font>
  </fonts>
  <fills count="6">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7" tint="0.79998168889431442"/>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diagonalUp="1">
      <left/>
      <right style="medium">
        <color rgb="FF000000"/>
      </right>
      <top/>
      <bottom style="medium">
        <color indexed="64"/>
      </bottom>
      <diagonal style="thin">
        <color rgb="FF000000"/>
      </diagonal>
    </border>
    <border>
      <left style="medium">
        <color rgb="FF000000"/>
      </left>
      <right style="medium">
        <color rgb="FF000000"/>
      </right>
      <top/>
      <bottom/>
      <diagonal/>
    </border>
    <border>
      <left/>
      <right style="medium">
        <color indexed="64"/>
      </right>
      <top/>
      <bottom style="medium">
        <color rgb="FF000000"/>
      </bottom>
      <diagonal/>
    </border>
    <border diagonalUp="1">
      <left/>
      <right style="medium">
        <color rgb="FF000000"/>
      </right>
      <top/>
      <bottom style="medium">
        <color rgb="FF000000"/>
      </bottom>
      <diagonal style="thin">
        <color rgb="FF000000"/>
      </diagonal>
    </border>
    <border>
      <left/>
      <right/>
      <top/>
      <bottom style="medium">
        <color rgb="FF000000"/>
      </bottom>
      <diagonal/>
    </border>
    <border>
      <left style="medium">
        <color rgb="FF000000"/>
      </left>
      <right style="medium">
        <color indexed="64"/>
      </right>
      <top style="medium">
        <color rgb="FF000000"/>
      </top>
      <bottom/>
      <diagonal/>
    </border>
    <border>
      <left style="medium">
        <color rgb="FF000000"/>
      </left>
      <right style="medium">
        <color indexed="64"/>
      </right>
      <top/>
      <bottom style="medium">
        <color rgb="FF000000"/>
      </bottom>
      <diagonal/>
    </border>
    <border>
      <left style="medium">
        <color indexed="64"/>
      </left>
      <right style="medium">
        <color indexed="64"/>
      </right>
      <top/>
      <bottom style="medium">
        <color rgb="FF000000"/>
      </bottom>
      <diagonal/>
    </border>
    <border>
      <left style="medium">
        <color indexed="64"/>
      </left>
      <right style="medium">
        <color rgb="FF000000"/>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hair">
        <color auto="1"/>
      </right>
      <top/>
      <bottom style="thin">
        <color auto="1"/>
      </bottom>
      <diagonal/>
    </border>
    <border>
      <left style="hair">
        <color auto="1"/>
      </left>
      <right style="medium">
        <color auto="1"/>
      </right>
      <top/>
      <bottom style="thin">
        <color auto="1"/>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medium">
        <color auto="1"/>
      </left>
      <right style="medium">
        <color auto="1"/>
      </right>
      <top style="double">
        <color auto="1"/>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auto="1"/>
      </bottom>
      <diagonal/>
    </border>
    <border>
      <left/>
      <right style="medium">
        <color auto="1"/>
      </right>
      <top style="double">
        <color auto="1"/>
      </top>
      <bottom style="double">
        <color auto="1"/>
      </bottom>
      <diagonal/>
    </border>
    <border>
      <left style="medium">
        <color auto="1"/>
      </left>
      <right style="double">
        <color auto="1"/>
      </right>
      <top style="double">
        <color auto="1"/>
      </top>
      <bottom style="double">
        <color auto="1"/>
      </bottom>
      <diagonal/>
    </border>
    <border>
      <left style="medium">
        <color indexed="64"/>
      </left>
      <right/>
      <top style="double">
        <color indexed="64"/>
      </top>
      <bottom style="medium">
        <color indexed="64"/>
      </bottom>
      <diagonal/>
    </border>
    <border>
      <left/>
      <right/>
      <top style="double">
        <color indexed="64"/>
      </top>
      <bottom style="medium">
        <color auto="1"/>
      </bottom>
      <diagonal/>
    </border>
    <border>
      <left/>
      <right style="medium">
        <color auto="1"/>
      </right>
      <top style="double">
        <color indexed="64"/>
      </top>
      <bottom style="medium">
        <color indexed="64"/>
      </bottom>
      <diagonal/>
    </border>
    <border>
      <left style="medium">
        <color indexed="64"/>
      </left>
      <right style="medium">
        <color indexed="64"/>
      </right>
      <top/>
      <bottom style="double">
        <color auto="1"/>
      </bottom>
      <diagonal/>
    </border>
    <border>
      <left style="medium">
        <color auto="1"/>
      </left>
      <right/>
      <top style="double">
        <color auto="1"/>
      </top>
      <bottom style="double">
        <color auto="1"/>
      </bottom>
      <diagonal/>
    </border>
    <border>
      <left/>
      <right/>
      <top style="medium">
        <color indexed="64"/>
      </top>
      <bottom style="medium">
        <color indexed="64"/>
      </bottom>
      <diagonal/>
    </border>
    <border diagonalUp="1">
      <left style="medium">
        <color indexed="64"/>
      </left>
      <right style="medium">
        <color indexed="64"/>
      </right>
      <top style="medium">
        <color indexed="64"/>
      </top>
      <bottom style="medium">
        <color indexed="64"/>
      </bottom>
      <diagonal style="medium">
        <color indexed="64"/>
      </diagonal>
    </border>
  </borders>
  <cellStyleXfs count="7">
    <xf numFmtId="0" fontId="0" fillId="0" borderId="0"/>
    <xf numFmtId="0" fontId="2" fillId="0" borderId="0">
      <alignment vertical="center"/>
    </xf>
    <xf numFmtId="38" fontId="2" fillId="0" borderId="0" applyFont="0" applyFill="0" applyBorder="0" applyAlignment="0" applyProtection="0">
      <alignment vertical="center"/>
    </xf>
    <xf numFmtId="38" fontId="19" fillId="0" borderId="0" applyFont="0" applyFill="0" applyBorder="0" applyAlignment="0" applyProtection="0">
      <alignment vertical="center"/>
    </xf>
    <xf numFmtId="9" fontId="19"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66">
    <xf numFmtId="0" fontId="0" fillId="0" borderId="0" xfId="0"/>
    <xf numFmtId="0" fontId="4" fillId="0" borderId="0" xfId="0" applyFont="1"/>
    <xf numFmtId="0" fontId="8" fillId="0" borderId="0" xfId="0" applyFont="1" applyAlignment="1">
      <alignment vertical="center"/>
    </xf>
    <xf numFmtId="0" fontId="9" fillId="0" borderId="0" xfId="0" applyFont="1"/>
    <xf numFmtId="0" fontId="4" fillId="4" borderId="25" xfId="0" applyFont="1" applyFill="1" applyBorder="1"/>
    <xf numFmtId="0" fontId="4" fillId="0" borderId="26" xfId="0" applyFont="1" applyBorder="1"/>
    <xf numFmtId="0" fontId="4" fillId="4" borderId="27" xfId="0" applyFont="1" applyFill="1" applyBorder="1"/>
    <xf numFmtId="0" fontId="4" fillId="0" borderId="28" xfId="0" applyFont="1" applyBorder="1"/>
    <xf numFmtId="0" fontId="4" fillId="4" borderId="29" xfId="0" applyFont="1" applyFill="1" applyBorder="1"/>
    <xf numFmtId="0" fontId="4" fillId="0" borderId="30" xfId="0" applyFont="1" applyBorder="1"/>
    <xf numFmtId="0" fontId="7" fillId="0" borderId="0" xfId="0" applyFont="1"/>
    <xf numFmtId="0" fontId="4" fillId="0" borderId="0" xfId="0" applyFont="1" applyAlignment="1">
      <alignment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5" fillId="0" borderId="15" xfId="0" applyFont="1" applyBorder="1" applyAlignment="1">
      <alignment vertical="center" wrapText="1"/>
    </xf>
    <xf numFmtId="0" fontId="4" fillId="0" borderId="18" xfId="0" applyFont="1" applyBorder="1" applyAlignment="1">
      <alignment vertical="center" wrapText="1"/>
    </xf>
    <xf numFmtId="0" fontId="4" fillId="2" borderId="16"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8" xfId="0" applyFont="1" applyFill="1" applyBorder="1" applyAlignment="1">
      <alignment vertical="center" wrapText="1"/>
    </xf>
    <xf numFmtId="0" fontId="5" fillId="0" borderId="31" xfId="0" applyFont="1" applyBorder="1" applyAlignment="1">
      <alignment vertical="center" wrapText="1"/>
    </xf>
    <xf numFmtId="0" fontId="4" fillId="5" borderId="0" xfId="0" applyFont="1" applyFill="1"/>
    <xf numFmtId="38" fontId="4" fillId="0" borderId="5" xfId="3" applyFont="1" applyBorder="1" applyAlignment="1">
      <alignment horizontal="center" vertical="center"/>
    </xf>
    <xf numFmtId="38" fontId="4" fillId="0" borderId="6" xfId="3" applyFont="1" applyBorder="1">
      <alignment vertical="center"/>
    </xf>
    <xf numFmtId="38" fontId="4" fillId="0" borderId="7" xfId="3" applyFont="1" applyBorder="1">
      <alignment vertical="center"/>
    </xf>
    <xf numFmtId="38" fontId="4" fillId="0" borderId="5" xfId="3" applyFont="1" applyBorder="1">
      <alignment vertical="center"/>
    </xf>
    <xf numFmtId="38" fontId="18" fillId="5" borderId="5" xfId="3" applyFont="1" applyFill="1" applyBorder="1" applyAlignment="1">
      <alignment horizontal="center" vertical="center"/>
    </xf>
    <xf numFmtId="38" fontId="18" fillId="5" borderId="6" xfId="3" applyFont="1" applyFill="1" applyBorder="1" applyAlignment="1">
      <alignment horizontal="center" vertical="center"/>
    </xf>
    <xf numFmtId="38" fontId="18" fillId="5" borderId="7" xfId="3" applyFont="1" applyFill="1" applyBorder="1" applyAlignment="1">
      <alignment horizontal="center" vertical="center"/>
    </xf>
    <xf numFmtId="0" fontId="4" fillId="5" borderId="14" xfId="0" applyFont="1" applyFill="1" applyBorder="1" applyAlignment="1">
      <alignment vertical="center" wrapText="1"/>
    </xf>
    <xf numFmtId="0" fontId="4" fillId="5" borderId="17" xfId="0" applyFont="1" applyFill="1" applyBorder="1" applyAlignment="1">
      <alignment vertical="center" wrapText="1"/>
    </xf>
    <xf numFmtId="0" fontId="23" fillId="0" borderId="0" xfId="0" applyFont="1"/>
    <xf numFmtId="0" fontId="23" fillId="0" borderId="0" xfId="0" applyFont="1" applyAlignment="1">
      <alignment vertical="center"/>
    </xf>
    <xf numFmtId="0" fontId="24" fillId="0" borderId="0" xfId="0" applyFont="1"/>
    <xf numFmtId="38" fontId="4" fillId="4" borderId="4" xfId="3" applyFont="1" applyFill="1" applyBorder="1" applyAlignment="1">
      <alignment horizontal="center" vertical="center"/>
    </xf>
    <xf numFmtId="38" fontId="4" fillId="4" borderId="5" xfId="3" applyFont="1" applyFill="1" applyBorder="1" applyAlignment="1">
      <alignment horizontal="center" vertical="center"/>
    </xf>
    <xf numFmtId="38" fontId="27" fillId="0" borderId="0" xfId="3" applyFont="1">
      <alignment vertical="center"/>
    </xf>
    <xf numFmtId="38" fontId="6" fillId="5" borderId="31" xfId="3" applyFont="1" applyFill="1" applyBorder="1" applyAlignment="1">
      <alignment vertical="center" wrapText="1"/>
    </xf>
    <xf numFmtId="38" fontId="6" fillId="5" borderId="31" xfId="3" applyFont="1" applyFill="1" applyBorder="1">
      <alignment vertical="center"/>
    </xf>
    <xf numFmtId="179" fontId="5" fillId="5" borderId="14" xfId="0" applyNumberFormat="1" applyFont="1" applyFill="1" applyBorder="1" applyAlignment="1">
      <alignment horizontal="left" vertical="center" wrapText="1"/>
    </xf>
    <xf numFmtId="179" fontId="5" fillId="5" borderId="14" xfId="0" applyNumberFormat="1" applyFont="1" applyFill="1" applyBorder="1" applyAlignment="1">
      <alignment vertical="center" wrapText="1"/>
    </xf>
    <xf numFmtId="0" fontId="5" fillId="0" borderId="31" xfId="0" applyFont="1" applyBorder="1" applyAlignment="1">
      <alignment horizontal="center" vertical="center" wrapText="1"/>
    </xf>
    <xf numFmtId="0" fontId="6" fillId="5" borderId="31" xfId="0" applyFont="1" applyFill="1" applyBorder="1" applyAlignment="1">
      <alignment horizontal="center" vertical="center" wrapText="1"/>
    </xf>
    <xf numFmtId="0" fontId="26" fillId="5" borderId="31" xfId="0" applyFont="1" applyFill="1" applyBorder="1" applyAlignment="1">
      <alignment horizontal="center" vertical="center" wrapText="1"/>
    </xf>
    <xf numFmtId="0" fontId="6" fillId="0" borderId="31" xfId="0" applyFont="1" applyBorder="1" applyAlignment="1">
      <alignment horizontal="center" vertical="center" wrapText="1"/>
    </xf>
    <xf numFmtId="0" fontId="4" fillId="0" borderId="31" xfId="0" applyFont="1" applyBorder="1" applyAlignment="1">
      <alignment vertical="top" wrapText="1"/>
    </xf>
    <xf numFmtId="177" fontId="4" fillId="5" borderId="31" xfId="0" applyNumberFormat="1" applyFont="1" applyFill="1" applyBorder="1" applyAlignment="1">
      <alignment vertical="center" wrapText="1"/>
    </xf>
    <xf numFmtId="177" fontId="4" fillId="4" borderId="31" xfId="0" applyNumberFormat="1" applyFont="1" applyFill="1" applyBorder="1" applyAlignment="1">
      <alignment vertical="center" wrapText="1"/>
    </xf>
    <xf numFmtId="0" fontId="4" fillId="0" borderId="31" xfId="0" applyFont="1" applyBorder="1" applyAlignment="1">
      <alignment vertical="center" wrapText="1"/>
    </xf>
    <xf numFmtId="178" fontId="4" fillId="4" borderId="31" xfId="4" applyNumberFormat="1" applyFont="1" applyFill="1" applyBorder="1" applyAlignment="1" applyProtection="1">
      <alignment vertical="center" wrapText="1"/>
    </xf>
    <xf numFmtId="0" fontId="5" fillId="0" borderId="31" xfId="0" applyFont="1" applyBorder="1" applyAlignment="1">
      <alignment vertical="center"/>
    </xf>
    <xf numFmtId="3" fontId="4" fillId="5" borderId="31" xfId="0" applyNumberFormat="1" applyFont="1" applyFill="1" applyBorder="1" applyAlignment="1">
      <alignment vertical="center" wrapText="1"/>
    </xf>
    <xf numFmtId="178" fontId="12" fillId="4" borderId="31" xfId="0" applyNumberFormat="1" applyFont="1" applyFill="1" applyBorder="1" applyAlignment="1">
      <alignment vertical="center" wrapText="1"/>
    </xf>
    <xf numFmtId="0" fontId="4" fillId="0" borderId="52" xfId="0" applyFont="1" applyBorder="1" applyAlignment="1">
      <alignment vertical="center" wrapText="1"/>
    </xf>
    <xf numFmtId="3" fontId="7" fillId="5" borderId="31" xfId="4" applyNumberFormat="1" applyFont="1" applyFill="1" applyBorder="1" applyAlignment="1">
      <alignment vertical="center" wrapText="1"/>
    </xf>
    <xf numFmtId="0" fontId="1" fillId="0" borderId="0" xfId="5">
      <alignment vertical="center"/>
    </xf>
    <xf numFmtId="38" fontId="0" fillId="0" borderId="0" xfId="6" applyFont="1" applyAlignment="1">
      <alignment horizontal="left" vertical="center"/>
    </xf>
    <xf numFmtId="12" fontId="1" fillId="0" borderId="0" xfId="5" applyNumberFormat="1" applyAlignment="1">
      <alignment horizontal="center" vertical="center"/>
    </xf>
    <xf numFmtId="38" fontId="1" fillId="0" borderId="0" xfId="3" applyFont="1">
      <alignment vertical="center"/>
    </xf>
    <xf numFmtId="0" fontId="27" fillId="0" borderId="0" xfId="5" applyFont="1">
      <alignment vertical="center"/>
    </xf>
    <xf numFmtId="0" fontId="28" fillId="0" borderId="0" xfId="5" applyFont="1">
      <alignment vertical="center"/>
    </xf>
    <xf numFmtId="0" fontId="25" fillId="0" borderId="0" xfId="5" applyFont="1">
      <alignment vertical="center"/>
    </xf>
    <xf numFmtId="0" fontId="16" fillId="0" borderId="0" xfId="5" applyFont="1">
      <alignment vertical="center"/>
    </xf>
    <xf numFmtId="0" fontId="1" fillId="0" borderId="0" xfId="5" applyAlignment="1">
      <alignment horizontal="center" vertical="center"/>
    </xf>
    <xf numFmtId="38" fontId="15" fillId="0" borderId="0" xfId="6" applyFont="1" applyAlignment="1">
      <alignment horizontal="center" vertical="center"/>
    </xf>
    <xf numFmtId="38" fontId="4" fillId="0" borderId="3" xfId="6" applyFont="1" applyBorder="1" applyAlignment="1">
      <alignment horizontal="right" vertical="center" indent="1"/>
    </xf>
    <xf numFmtId="12" fontId="4" fillId="4" borderId="3" xfId="5" applyNumberFormat="1" applyFont="1" applyFill="1" applyBorder="1" applyAlignment="1">
      <alignment horizontal="center" vertical="center"/>
    </xf>
    <xf numFmtId="176" fontId="4" fillId="0" borderId="3" xfId="5" applyNumberFormat="1" applyFont="1" applyBorder="1" applyAlignment="1">
      <alignment horizontal="right" vertical="center" indent="1"/>
    </xf>
    <xf numFmtId="0" fontId="4" fillId="4" borderId="3" xfId="5" applyFont="1" applyFill="1" applyBorder="1" applyAlignment="1">
      <alignment horizontal="center" vertical="center"/>
    </xf>
    <xf numFmtId="0" fontId="11" fillId="0" borderId="0" xfId="5" applyFont="1">
      <alignment vertical="center"/>
    </xf>
    <xf numFmtId="38" fontId="4" fillId="0" borderId="41" xfId="6" applyFont="1" applyBorder="1" applyAlignment="1">
      <alignment horizontal="right" vertical="center" indent="1"/>
    </xf>
    <xf numFmtId="38" fontId="4" fillId="5" borderId="41" xfId="6" applyFont="1" applyFill="1" applyBorder="1" applyAlignment="1">
      <alignment horizontal="right" vertical="center" indent="1"/>
    </xf>
    <xf numFmtId="38" fontId="4" fillId="0" borderId="41" xfId="6" applyFont="1" applyFill="1" applyBorder="1" applyAlignment="1">
      <alignment horizontal="right" vertical="center" indent="1"/>
    </xf>
    <xf numFmtId="12" fontId="4" fillId="5" borderId="41" xfId="5" applyNumberFormat="1" applyFont="1" applyFill="1" applyBorder="1" applyAlignment="1">
      <alignment horizontal="center" vertical="center"/>
    </xf>
    <xf numFmtId="176" fontId="4" fillId="0" borderId="41" xfId="5" applyNumberFormat="1" applyFont="1" applyBorder="1" applyAlignment="1">
      <alignment horizontal="right" vertical="center" indent="1"/>
    </xf>
    <xf numFmtId="0" fontId="4" fillId="4" borderId="50" xfId="5" applyFont="1" applyFill="1" applyBorder="1" applyAlignment="1">
      <alignment horizontal="center" vertical="center"/>
    </xf>
    <xf numFmtId="0" fontId="4" fillId="4" borderId="45" xfId="5" applyFont="1" applyFill="1" applyBorder="1" applyAlignment="1">
      <alignment horizontal="center" vertical="center"/>
    </xf>
    <xf numFmtId="0" fontId="6" fillId="4" borderId="2" xfId="5" applyFont="1" applyFill="1" applyBorder="1" applyAlignment="1">
      <alignment horizontal="center" vertical="center"/>
    </xf>
    <xf numFmtId="0" fontId="6" fillId="4" borderId="1" xfId="5" applyFont="1" applyFill="1" applyBorder="1" applyAlignment="1">
      <alignment horizontal="center" vertical="center"/>
    </xf>
    <xf numFmtId="0" fontId="4" fillId="0" borderId="1" xfId="5" applyFont="1" applyBorder="1">
      <alignment vertical="center"/>
    </xf>
    <xf numFmtId="0" fontId="4" fillId="0" borderId="6" xfId="5" applyFont="1" applyBorder="1">
      <alignment vertical="center"/>
    </xf>
    <xf numFmtId="0" fontId="14" fillId="0" borderId="9" xfId="5" applyFont="1" applyBorder="1">
      <alignment vertical="center"/>
    </xf>
    <xf numFmtId="176" fontId="4" fillId="0" borderId="31" xfId="5" applyNumberFormat="1" applyFont="1" applyBorder="1" applyAlignment="1">
      <alignment horizontal="right" vertical="center" indent="1"/>
    </xf>
    <xf numFmtId="176" fontId="4" fillId="5" borderId="31" xfId="5" applyNumberFormat="1" applyFont="1" applyFill="1" applyBorder="1" applyAlignment="1">
      <alignment horizontal="right" vertical="center" indent="1"/>
    </xf>
    <xf numFmtId="0" fontId="6" fillId="5" borderId="31" xfId="5" applyFont="1" applyFill="1" applyBorder="1">
      <alignment vertical="center"/>
    </xf>
    <xf numFmtId="0" fontId="4" fillId="0" borderId="31" xfId="5" applyFont="1" applyBorder="1">
      <alignment vertical="center"/>
    </xf>
    <xf numFmtId="0" fontId="20" fillId="5" borderId="9" xfId="5" applyFont="1" applyFill="1" applyBorder="1">
      <alignment vertical="center"/>
    </xf>
    <xf numFmtId="0" fontId="4" fillId="0" borderId="5" xfId="5" applyFont="1" applyBorder="1">
      <alignment vertical="center"/>
    </xf>
    <xf numFmtId="0" fontId="20" fillId="0" borderId="8" xfId="5" applyFont="1" applyBorder="1">
      <alignment vertical="center"/>
    </xf>
    <xf numFmtId="0" fontId="4" fillId="0" borderId="40" xfId="5" applyFont="1" applyBorder="1">
      <alignment vertical="center"/>
    </xf>
    <xf numFmtId="0" fontId="21" fillId="5" borderId="39" xfId="5" applyFont="1" applyFill="1" applyBorder="1">
      <alignment vertical="center"/>
    </xf>
    <xf numFmtId="0" fontId="6" fillId="5" borderId="31" xfId="5" applyFont="1" applyFill="1" applyBorder="1" applyAlignment="1">
      <alignment vertical="center" wrapText="1"/>
    </xf>
    <xf numFmtId="0" fontId="4" fillId="0" borderId="31" xfId="5" applyFont="1" applyBorder="1" applyAlignment="1">
      <alignment vertical="center" wrapText="1"/>
    </xf>
    <xf numFmtId="0" fontId="4" fillId="0" borderId="38" xfId="5" applyFont="1" applyBorder="1">
      <alignment vertical="center"/>
    </xf>
    <xf numFmtId="0" fontId="20" fillId="5" borderId="37" xfId="5" applyFont="1" applyFill="1" applyBorder="1">
      <alignment vertical="center"/>
    </xf>
    <xf numFmtId="0" fontId="4" fillId="0" borderId="36" xfId="5" applyFont="1" applyBorder="1">
      <alignment vertical="center"/>
    </xf>
    <xf numFmtId="0" fontId="20" fillId="5" borderId="35" xfId="5" applyFont="1" applyFill="1" applyBorder="1">
      <alignment vertical="center"/>
    </xf>
    <xf numFmtId="0" fontId="12" fillId="5" borderId="7" xfId="5" applyFont="1" applyFill="1" applyBorder="1">
      <alignment vertical="center"/>
    </xf>
    <xf numFmtId="0" fontId="12" fillId="5" borderId="32" xfId="5" applyFont="1" applyFill="1" applyBorder="1">
      <alignment vertical="center"/>
    </xf>
    <xf numFmtId="0" fontId="12" fillId="5" borderId="6" xfId="5" applyFont="1" applyFill="1" applyBorder="1">
      <alignment vertical="center"/>
    </xf>
    <xf numFmtId="0" fontId="12" fillId="5" borderId="9" xfId="5" applyFont="1" applyFill="1" applyBorder="1">
      <alignment vertical="center"/>
    </xf>
    <xf numFmtId="0" fontId="12" fillId="5" borderId="5" xfId="5" applyFont="1" applyFill="1" applyBorder="1">
      <alignment vertical="center"/>
    </xf>
    <xf numFmtId="0" fontId="12" fillId="5" borderId="8" xfId="5" applyFont="1" applyFill="1" applyBorder="1">
      <alignment vertical="center"/>
    </xf>
    <xf numFmtId="0" fontId="12" fillId="4" borderId="4" xfId="5" applyFont="1" applyFill="1" applyBorder="1" applyAlignment="1">
      <alignment horizontal="center" vertical="center" wrapText="1"/>
    </xf>
    <xf numFmtId="0" fontId="12" fillId="4" borderId="10" xfId="5" applyFont="1" applyFill="1" applyBorder="1" applyAlignment="1">
      <alignment horizontal="center" vertical="center" wrapText="1"/>
    </xf>
    <xf numFmtId="0" fontId="12" fillId="4" borderId="31" xfId="5" applyFont="1" applyFill="1" applyBorder="1" applyAlignment="1">
      <alignment horizontal="centerContinuous" vertical="center" wrapText="1"/>
    </xf>
    <xf numFmtId="176" fontId="4" fillId="5" borderId="31" xfId="5" applyNumberFormat="1" applyFont="1" applyFill="1" applyBorder="1" applyAlignment="1">
      <alignment horizontal="right" vertical="center"/>
    </xf>
    <xf numFmtId="0" fontId="18" fillId="5" borderId="6" xfId="5" applyFont="1" applyFill="1" applyBorder="1" applyAlignment="1">
      <alignment horizontal="center" vertical="center"/>
    </xf>
    <xf numFmtId="0" fontId="18" fillId="5" borderId="9" xfId="5" applyFont="1" applyFill="1" applyBorder="1" applyAlignment="1">
      <alignment horizontal="center" vertical="center"/>
    </xf>
    <xf numFmtId="0" fontId="14" fillId="0" borderId="0" xfId="5" applyFont="1">
      <alignment vertical="center"/>
    </xf>
    <xf numFmtId="0" fontId="18" fillId="5" borderId="7" xfId="5" applyFont="1" applyFill="1" applyBorder="1">
      <alignment vertical="center"/>
    </xf>
    <xf numFmtId="0" fontId="18" fillId="5" borderId="32" xfId="5" applyFont="1" applyFill="1" applyBorder="1">
      <alignment vertical="center"/>
    </xf>
    <xf numFmtId="12" fontId="17" fillId="0" borderId="0" xfId="5" applyNumberFormat="1" applyFont="1">
      <alignment vertical="center"/>
    </xf>
    <xf numFmtId="0" fontId="18" fillId="5" borderId="6" xfId="5" applyFont="1" applyFill="1" applyBorder="1">
      <alignment vertical="center"/>
    </xf>
    <xf numFmtId="0" fontId="18" fillId="5" borderId="9" xfId="5" applyFont="1" applyFill="1" applyBorder="1">
      <alignment vertical="center"/>
    </xf>
    <xf numFmtId="0" fontId="18" fillId="5" borderId="5" xfId="5" applyFont="1" applyFill="1" applyBorder="1">
      <alignment vertical="center"/>
    </xf>
    <xf numFmtId="0" fontId="12" fillId="4" borderId="4" xfId="5" applyFont="1" applyFill="1" applyBorder="1" applyAlignment="1">
      <alignment horizontal="centerContinuous" vertical="center" wrapText="1"/>
    </xf>
    <xf numFmtId="0" fontId="12" fillId="4" borderId="51" xfId="5" applyFont="1" applyFill="1" applyBorder="1" applyAlignment="1">
      <alignment horizontal="centerContinuous" vertical="center" wrapText="1"/>
    </xf>
    <xf numFmtId="0" fontId="12" fillId="4" borderId="10" xfId="5" applyFont="1" applyFill="1" applyBorder="1" applyAlignment="1">
      <alignment horizontal="centerContinuous" vertical="center" wrapText="1"/>
    </xf>
    <xf numFmtId="0" fontId="4" fillId="0" borderId="0" xfId="5" applyFont="1" applyAlignment="1"/>
    <xf numFmtId="0" fontId="9" fillId="0" borderId="0" xfId="5" applyFont="1" applyAlignment="1"/>
    <xf numFmtId="0" fontId="22" fillId="0" borderId="0" xfId="5" applyFont="1" applyAlignment="1">
      <alignment horizontal="center" vertical="center"/>
    </xf>
    <xf numFmtId="0" fontId="4" fillId="0" borderId="31" xfId="0" applyFont="1" applyBorder="1" applyAlignment="1">
      <alignment vertical="center" wrapText="1"/>
    </xf>
    <xf numFmtId="0" fontId="4" fillId="4" borderId="1" xfId="5" applyFont="1" applyFill="1" applyBorder="1" applyAlignment="1">
      <alignment horizontal="center" vertical="center" wrapText="1"/>
    </xf>
    <xf numFmtId="0" fontId="4" fillId="4" borderId="3" xfId="5" applyFont="1" applyFill="1" applyBorder="1" applyAlignment="1">
      <alignment horizontal="center" vertical="center" wrapText="1"/>
    </xf>
    <xf numFmtId="12" fontId="4" fillId="4" borderId="1" xfId="5" applyNumberFormat="1" applyFont="1" applyFill="1" applyBorder="1" applyAlignment="1">
      <alignment horizontal="center" vertical="center" wrapText="1"/>
    </xf>
    <xf numFmtId="12" fontId="4" fillId="4" borderId="3" xfId="5" applyNumberFormat="1" applyFont="1" applyFill="1" applyBorder="1" applyAlignment="1">
      <alignment horizontal="center" vertical="center" wrapText="1"/>
    </xf>
    <xf numFmtId="0" fontId="4" fillId="0" borderId="42" xfId="5" applyFont="1" applyBorder="1" applyAlignment="1">
      <alignment horizontal="center" vertical="center"/>
    </xf>
    <xf numFmtId="0" fontId="4" fillId="0" borderId="43" xfId="5" applyFont="1" applyBorder="1" applyAlignment="1">
      <alignment horizontal="center" vertical="center"/>
    </xf>
    <xf numFmtId="0" fontId="4" fillId="0" borderId="44" xfId="5" applyFont="1" applyBorder="1" applyAlignment="1">
      <alignment horizontal="center" vertical="center"/>
    </xf>
    <xf numFmtId="12" fontId="4" fillId="4" borderId="31" xfId="5" applyNumberFormat="1" applyFont="1" applyFill="1" applyBorder="1" applyAlignment="1">
      <alignment horizontal="center" vertical="center"/>
    </xf>
    <xf numFmtId="0" fontId="4" fillId="4" borderId="31" xfId="5" applyFont="1" applyFill="1" applyBorder="1" applyAlignment="1">
      <alignment vertical="center"/>
    </xf>
    <xf numFmtId="0" fontId="4" fillId="4" borderId="1" xfId="5" applyFont="1" applyFill="1" applyBorder="1" applyAlignment="1">
      <alignment vertical="center"/>
    </xf>
    <xf numFmtId="38" fontId="4" fillId="4" borderId="31" xfId="6" applyFont="1" applyFill="1" applyBorder="1" applyAlignment="1">
      <alignment horizontal="center" vertical="center"/>
    </xf>
    <xf numFmtId="0" fontId="4" fillId="4" borderId="31" xfId="5" applyFont="1" applyFill="1" applyBorder="1" applyAlignment="1">
      <alignment horizontal="center" vertical="center"/>
    </xf>
    <xf numFmtId="0" fontId="4" fillId="4" borderId="1" xfId="5" applyFont="1" applyFill="1" applyBorder="1" applyAlignment="1">
      <alignment horizontal="center" vertical="center"/>
    </xf>
    <xf numFmtId="0" fontId="4" fillId="0" borderId="33" xfId="5" applyFont="1" applyBorder="1" applyAlignment="1">
      <alignment horizontal="center" vertical="center"/>
    </xf>
    <xf numFmtId="0" fontId="4" fillId="0" borderId="34" xfId="5" applyFont="1" applyBorder="1" applyAlignment="1">
      <alignment horizontal="center" vertical="center"/>
    </xf>
    <xf numFmtId="177" fontId="4" fillId="4" borderId="31" xfId="5" applyNumberFormat="1" applyFont="1" applyFill="1" applyBorder="1" applyAlignment="1">
      <alignment horizontal="center" vertical="center"/>
    </xf>
    <xf numFmtId="177" fontId="4" fillId="4" borderId="1" xfId="5" applyNumberFormat="1" applyFont="1" applyFill="1" applyBorder="1" applyAlignment="1">
      <alignment horizontal="center" vertical="center"/>
    </xf>
    <xf numFmtId="177" fontId="12" fillId="4" borderId="1" xfId="5" applyNumberFormat="1" applyFont="1" applyFill="1" applyBorder="1" applyAlignment="1">
      <alignment horizontal="center" vertical="center"/>
    </xf>
    <xf numFmtId="177" fontId="12" fillId="4" borderId="2" xfId="5" applyNumberFormat="1" applyFont="1" applyFill="1" applyBorder="1" applyAlignment="1">
      <alignment horizontal="center" vertical="center"/>
    </xf>
    <xf numFmtId="177" fontId="12" fillId="4" borderId="49" xfId="5" applyNumberFormat="1" applyFont="1" applyFill="1" applyBorder="1" applyAlignment="1">
      <alignment horizontal="center" vertical="center"/>
    </xf>
    <xf numFmtId="38" fontId="12" fillId="4" borderId="1" xfId="6" applyFont="1" applyFill="1" applyBorder="1" applyAlignment="1">
      <alignment horizontal="center" vertical="center"/>
    </xf>
    <xf numFmtId="38" fontId="12" fillId="4" borderId="3" xfId="6" applyFont="1" applyFill="1" applyBorder="1" applyAlignment="1">
      <alignment horizontal="center" vertical="center"/>
    </xf>
    <xf numFmtId="0" fontId="4" fillId="0" borderId="46" xfId="5" applyFont="1" applyBorder="1" applyAlignment="1">
      <alignment horizontal="center" vertical="center"/>
    </xf>
    <xf numFmtId="0" fontId="4" fillId="0" borderId="47" xfId="5" applyFont="1" applyBorder="1" applyAlignment="1">
      <alignment horizontal="center" vertical="center"/>
    </xf>
    <xf numFmtId="0" fontId="4" fillId="0" borderId="48" xfId="5" applyFont="1" applyBorder="1" applyAlignment="1">
      <alignment horizontal="center" vertical="center"/>
    </xf>
    <xf numFmtId="0" fontId="4" fillId="4" borderId="8" xfId="5" applyFont="1" applyFill="1" applyBorder="1" applyAlignment="1">
      <alignment horizontal="center" vertical="center"/>
    </xf>
    <xf numFmtId="0" fontId="4" fillId="4" borderId="5" xfId="5" applyFont="1" applyFill="1" applyBorder="1" applyAlignment="1">
      <alignment horizontal="center" vertical="center"/>
    </xf>
    <xf numFmtId="0" fontId="4" fillId="4" borderId="32" xfId="5" applyFont="1" applyFill="1" applyBorder="1" applyAlignment="1">
      <alignment horizontal="center" vertical="center"/>
    </xf>
    <xf numFmtId="0" fontId="4" fillId="4" borderId="7" xfId="5" applyFont="1" applyFill="1" applyBorder="1" applyAlignment="1">
      <alignment horizontal="center" vertical="center"/>
    </xf>
    <xf numFmtId="0" fontId="4" fillId="4" borderId="3" xfId="5" applyFont="1" applyFill="1" applyBorder="1" applyAlignment="1">
      <alignment horizontal="center" vertical="center"/>
    </xf>
    <xf numFmtId="12" fontId="16" fillId="0" borderId="0" xfId="5" applyNumberFormat="1" applyFont="1" applyAlignment="1">
      <alignment vertical="center"/>
    </xf>
    <xf numFmtId="0" fontId="12" fillId="4" borderId="1" xfId="5" applyFont="1" applyFill="1" applyBorder="1" applyAlignment="1">
      <alignment horizontal="center" vertical="center"/>
    </xf>
    <xf numFmtId="0" fontId="12" fillId="4" borderId="3" xfId="5" applyFont="1" applyFill="1" applyBorder="1" applyAlignment="1">
      <alignment horizontal="center" vertical="center"/>
    </xf>
    <xf numFmtId="0" fontId="4" fillId="0" borderId="19" xfId="0" applyFont="1" applyBorder="1" applyAlignment="1">
      <alignment vertical="center"/>
    </xf>
    <xf numFmtId="179" fontId="5" fillId="5" borderId="20" xfId="0" applyNumberFormat="1" applyFont="1" applyFill="1" applyBorder="1" applyAlignment="1">
      <alignment vertical="center" wrapText="1"/>
    </xf>
    <xf numFmtId="179" fontId="5" fillId="5" borderId="21" xfId="0" applyNumberFormat="1" applyFont="1" applyFill="1" applyBorder="1" applyAlignment="1">
      <alignment vertical="center" wrapText="1"/>
    </xf>
    <xf numFmtId="0" fontId="4" fillId="5" borderId="1" xfId="0" applyFont="1" applyFill="1" applyBorder="1" applyAlignment="1">
      <alignment vertical="center" wrapText="1"/>
    </xf>
    <xf numFmtId="0" fontId="4" fillId="5" borderId="22" xfId="0" applyFont="1" applyFill="1" applyBorder="1" applyAlignment="1">
      <alignment vertical="center" wrapText="1"/>
    </xf>
  </cellXfs>
  <cellStyles count="7">
    <cellStyle name="パーセント" xfId="4" builtinId="5"/>
    <cellStyle name="桁区切り" xfId="3" builtinId="6"/>
    <cellStyle name="桁区切り 2" xfId="2"/>
    <cellStyle name="桁区切り 2 2" xfId="6"/>
    <cellStyle name="標準" xfId="0" builtinId="0"/>
    <cellStyle name="標準 2" xfId="1"/>
    <cellStyle name="標準 2 2" xfId="5"/>
  </cellStyles>
  <dxfs count="14">
    <dxf>
      <font>
        <color rgb="FFFF0000"/>
      </font>
    </dxf>
    <dxf>
      <font>
        <color rgb="FFFF0000"/>
      </font>
    </dxf>
    <dxf>
      <font>
        <strike val="0"/>
        <color rgb="FFFF0000"/>
      </font>
    </dxf>
    <dxf>
      <font>
        <color rgb="FFFF0000"/>
      </font>
    </dxf>
    <dxf>
      <font>
        <color rgb="FFFF0000"/>
      </font>
    </dxf>
    <dxf>
      <font>
        <color rgb="FFFF0000"/>
      </font>
    </dxf>
    <dxf>
      <font>
        <color rgb="FFFF0000"/>
      </font>
    </dxf>
    <dxf>
      <font>
        <color rgb="FFFF0000"/>
      </font>
    </dxf>
    <dxf>
      <font>
        <color rgb="FF9C0006"/>
      </font>
      <fill>
        <patternFill>
          <bgColor rgb="FFFFC7CE"/>
        </patternFill>
      </fill>
    </dxf>
    <dxf>
      <font>
        <color rgb="FF9C0006"/>
      </font>
      <fill>
        <patternFill>
          <bgColor rgb="FFFFC7CE"/>
        </patternFill>
      </fill>
    </dxf>
    <dxf>
      <font>
        <color rgb="FFFF000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B13"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B9"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B53" lockText="1" noThreeD="1"/>
</file>

<file path=xl/ctrlProps/ctrlProp17.xml><?xml version="1.0" encoding="utf-8"?>
<formControlPr xmlns="http://schemas.microsoft.com/office/spreadsheetml/2009/9/main" objectType="Radio" firstButton="1" fmlaLink="B49"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B26"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fmlaLink="B66" lockText="1" noThreeD="1"/>
</file>

<file path=xl/ctrlProps/ctrlProp22.xml><?xml version="1.0" encoding="utf-8"?>
<formControlPr xmlns="http://schemas.microsoft.com/office/spreadsheetml/2009/9/main" objectType="Radio" firstButton="1" fmlaLink="B36"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fmlaLink="B66" lockText="1" noThreeD="1"/>
</file>

<file path=xl/ctrlProps/ctrlProp4.xml><?xml version="1.0" encoding="utf-8"?>
<formControlPr xmlns="http://schemas.microsoft.com/office/spreadsheetml/2009/9/main" objectType="Radio" firstButton="1" fmlaLink="B62"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B$22"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323850</xdr:rowOff>
        </xdr:from>
        <xdr:to>
          <xdr:col>3</xdr:col>
          <xdr:colOff>0</xdr:colOff>
          <xdr:row>12</xdr:row>
          <xdr:rowOff>323850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再構築要件を満たす場合はチェック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24</xdr:row>
          <xdr:rowOff>295275</xdr:rowOff>
        </xdr:from>
        <xdr:to>
          <xdr:col>3</xdr:col>
          <xdr:colOff>0</xdr:colOff>
          <xdr:row>26</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再構築要件を満たす場合はチェック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314325</xdr:rowOff>
        </xdr:from>
        <xdr:to>
          <xdr:col>3</xdr:col>
          <xdr:colOff>0</xdr:colOff>
          <xdr:row>66</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再構築要件を満たす場合はチェック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61</xdr:row>
          <xdr:rowOff>0</xdr:rowOff>
        </xdr:from>
        <xdr:to>
          <xdr:col>2</xdr:col>
          <xdr:colOff>1304925</xdr:colOff>
          <xdr:row>61</xdr:row>
          <xdr:rowOff>314325</xdr:rowOff>
        </xdr:to>
        <xdr:sp macro="" textlink="">
          <xdr:nvSpPr>
            <xdr:cNvPr id="4100" name="Option Button 4" hidden="1">
              <a:extLst>
                <a:ext uri="{63B3BB69-23CF-44E3-9099-C40C66FF867C}">
                  <a14:compatExt spid="_x0000_s4100"/>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21人以上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62</xdr:row>
          <xdr:rowOff>0</xdr:rowOff>
        </xdr:from>
        <xdr:to>
          <xdr:col>2</xdr:col>
          <xdr:colOff>1304925</xdr:colOff>
          <xdr:row>62</xdr:row>
          <xdr:rowOff>314325</xdr:rowOff>
        </xdr:to>
        <xdr:sp macro="" textlink="">
          <xdr:nvSpPr>
            <xdr:cNvPr id="4101" name="Option Button 5" hidden="1">
              <a:extLst>
                <a:ext uri="{63B3BB69-23CF-44E3-9099-C40C66FF867C}">
                  <a14:compatExt spid="_x0000_s4101"/>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6～20人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63</xdr:row>
          <xdr:rowOff>0</xdr:rowOff>
        </xdr:from>
        <xdr:to>
          <xdr:col>2</xdr:col>
          <xdr:colOff>1304925</xdr:colOff>
          <xdr:row>63</xdr:row>
          <xdr:rowOff>314325</xdr:rowOff>
        </xdr:to>
        <xdr:sp macro="" textlink="">
          <xdr:nvSpPr>
            <xdr:cNvPr id="4102" name="Option Button 6" hidden="1">
              <a:extLst>
                <a:ext uri="{63B3BB69-23CF-44E3-9099-C40C66FF867C}">
                  <a14:compatExt spid="_x0000_s4102"/>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5人以下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323850</xdr:rowOff>
        </xdr:from>
        <xdr:to>
          <xdr:col>3</xdr:col>
          <xdr:colOff>0</xdr:colOff>
          <xdr:row>64</xdr:row>
          <xdr:rowOff>19050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21</xdr:row>
          <xdr:rowOff>0</xdr:rowOff>
        </xdr:from>
        <xdr:to>
          <xdr:col>2</xdr:col>
          <xdr:colOff>1304925</xdr:colOff>
          <xdr:row>21</xdr:row>
          <xdr:rowOff>314325</xdr:rowOff>
        </xdr:to>
        <xdr:sp macro="" textlink="">
          <xdr:nvSpPr>
            <xdr:cNvPr id="4104" name="Option Button 8" hidden="1">
              <a:extLst>
                <a:ext uri="{63B3BB69-23CF-44E3-9099-C40C66FF867C}">
                  <a14:compatExt spid="_x0000_s4104"/>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21人以上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22</xdr:row>
          <xdr:rowOff>9525</xdr:rowOff>
        </xdr:from>
        <xdr:to>
          <xdr:col>2</xdr:col>
          <xdr:colOff>1304925</xdr:colOff>
          <xdr:row>23</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６～２０人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323850</xdr:rowOff>
        </xdr:from>
        <xdr:to>
          <xdr:col>3</xdr:col>
          <xdr:colOff>0</xdr:colOff>
          <xdr:row>24</xdr:row>
          <xdr:rowOff>28575</xdr:rowOff>
        </xdr:to>
        <xdr:sp macro="" textlink="">
          <xdr:nvSpPr>
            <xdr:cNvPr id="4106" name="Group Box 10" hidden="1">
              <a:extLst>
                <a:ext uri="{63B3BB69-23CF-44E3-9099-C40C66FF867C}">
                  <a14:compatExt spid="_x0000_s4106"/>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23</xdr:row>
          <xdr:rowOff>0</xdr:rowOff>
        </xdr:from>
        <xdr:to>
          <xdr:col>2</xdr:col>
          <xdr:colOff>1304925</xdr:colOff>
          <xdr:row>23</xdr:row>
          <xdr:rowOff>314325</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2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5人以下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xdr:row>
          <xdr:rowOff>0</xdr:rowOff>
        </xdr:from>
        <xdr:to>
          <xdr:col>3</xdr:col>
          <xdr:colOff>0</xdr:colOff>
          <xdr:row>10</xdr:row>
          <xdr:rowOff>323850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200-00003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8</xdr:row>
          <xdr:rowOff>0</xdr:rowOff>
        </xdr:from>
        <xdr:to>
          <xdr:col>2</xdr:col>
          <xdr:colOff>1304925</xdr:colOff>
          <xdr:row>8</xdr:row>
          <xdr:rowOff>314325</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2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21人以上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9</xdr:row>
          <xdr:rowOff>0</xdr:rowOff>
        </xdr:from>
        <xdr:to>
          <xdr:col>2</xdr:col>
          <xdr:colOff>1304925</xdr:colOff>
          <xdr:row>9</xdr:row>
          <xdr:rowOff>314325</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2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６～２０人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9</xdr:row>
          <xdr:rowOff>323850</xdr:rowOff>
        </xdr:from>
        <xdr:to>
          <xdr:col>2</xdr:col>
          <xdr:colOff>1304925</xdr:colOff>
          <xdr:row>10</xdr:row>
          <xdr:rowOff>304800</xdr:rowOff>
        </xdr:to>
        <xdr:sp macro="" textlink="">
          <xdr:nvSpPr>
            <xdr:cNvPr id="4111" name="Option Button 15" hidden="1">
              <a:extLst>
                <a:ext uri="{63B3BB69-23CF-44E3-9099-C40C66FF867C}">
                  <a14:compatExt spid="_x0000_s4111"/>
                </a:ext>
                <a:ext uri="{FF2B5EF4-FFF2-40B4-BE49-F238E27FC236}">
                  <a16:creationId xmlns:a16="http://schemas.microsoft.com/office/drawing/2014/main" id="{00000000-0008-0000-02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5人以下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51</xdr:row>
          <xdr:rowOff>314325</xdr:rowOff>
        </xdr:from>
        <xdr:to>
          <xdr:col>3</xdr:col>
          <xdr:colOff>0</xdr:colOff>
          <xdr:row>53</xdr:row>
          <xdr:rowOff>19050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再構築要件を満たす場合はチェック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48</xdr:row>
          <xdr:rowOff>0</xdr:rowOff>
        </xdr:from>
        <xdr:to>
          <xdr:col>2</xdr:col>
          <xdr:colOff>1304925</xdr:colOff>
          <xdr:row>48</xdr:row>
          <xdr:rowOff>314325</xdr:rowOff>
        </xdr:to>
        <xdr:sp macro="" textlink="">
          <xdr:nvSpPr>
            <xdr:cNvPr id="4113" name="Option Button 17" hidden="1">
              <a:extLst>
                <a:ext uri="{63B3BB69-23CF-44E3-9099-C40C66FF867C}">
                  <a14:compatExt spid="_x0000_s4113"/>
                </a:ext>
                <a:ext uri="{FF2B5EF4-FFF2-40B4-BE49-F238E27FC236}">
                  <a16:creationId xmlns:a16="http://schemas.microsoft.com/office/drawing/2014/main" id="{00000000-0008-0000-02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21人以上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49</xdr:row>
          <xdr:rowOff>0</xdr:rowOff>
        </xdr:from>
        <xdr:to>
          <xdr:col>2</xdr:col>
          <xdr:colOff>1304925</xdr:colOff>
          <xdr:row>49</xdr:row>
          <xdr:rowOff>314325</xdr:rowOff>
        </xdr:to>
        <xdr:sp macro="" textlink="">
          <xdr:nvSpPr>
            <xdr:cNvPr id="4114" name="Option Button 18" hidden="1">
              <a:extLst>
                <a:ext uri="{63B3BB69-23CF-44E3-9099-C40C66FF867C}">
                  <a14:compatExt spid="_x0000_s4114"/>
                </a:ext>
                <a:ext uri="{FF2B5EF4-FFF2-40B4-BE49-F238E27FC236}">
                  <a16:creationId xmlns:a16="http://schemas.microsoft.com/office/drawing/2014/main" id="{00000000-0008-0000-02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6～20人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50</xdr:row>
          <xdr:rowOff>0</xdr:rowOff>
        </xdr:from>
        <xdr:to>
          <xdr:col>2</xdr:col>
          <xdr:colOff>1304925</xdr:colOff>
          <xdr:row>50</xdr:row>
          <xdr:rowOff>314325</xdr:rowOff>
        </xdr:to>
        <xdr:sp macro="" textlink="">
          <xdr:nvSpPr>
            <xdr:cNvPr id="4115" name="Option Button 19" hidden="1">
              <a:extLst>
                <a:ext uri="{63B3BB69-23CF-44E3-9099-C40C66FF867C}">
                  <a14:compatExt spid="_x0000_s4115"/>
                </a:ext>
                <a:ext uri="{FF2B5EF4-FFF2-40B4-BE49-F238E27FC236}">
                  <a16:creationId xmlns:a16="http://schemas.microsoft.com/office/drawing/2014/main" id="{00000000-0008-0000-02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5人以下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323850</xdr:rowOff>
        </xdr:from>
        <xdr:to>
          <xdr:col>3</xdr:col>
          <xdr:colOff>0</xdr:colOff>
          <xdr:row>51</xdr:row>
          <xdr:rowOff>19050</xdr:rowOff>
        </xdr:to>
        <xdr:sp macro="" textlink="">
          <xdr:nvSpPr>
            <xdr:cNvPr id="4116" name="Group Box 20" hidden="1">
              <a:extLst>
                <a:ext uri="{63B3BB69-23CF-44E3-9099-C40C66FF867C}">
                  <a14:compatExt spid="_x0000_s4116"/>
                </a:ext>
                <a:ext uri="{FF2B5EF4-FFF2-40B4-BE49-F238E27FC236}">
                  <a16:creationId xmlns:a16="http://schemas.microsoft.com/office/drawing/2014/main" id="{00000000-0008-0000-0200-00004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314325</xdr:rowOff>
        </xdr:from>
        <xdr:to>
          <xdr:col>3</xdr:col>
          <xdr:colOff>0</xdr:colOff>
          <xdr:row>40</xdr:row>
          <xdr:rowOff>19050</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2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再構築要件を満たす場合はチェック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35</xdr:row>
          <xdr:rowOff>0</xdr:rowOff>
        </xdr:from>
        <xdr:to>
          <xdr:col>2</xdr:col>
          <xdr:colOff>1304925</xdr:colOff>
          <xdr:row>35</xdr:row>
          <xdr:rowOff>314325</xdr:rowOff>
        </xdr:to>
        <xdr:sp macro="" textlink="">
          <xdr:nvSpPr>
            <xdr:cNvPr id="4118" name="Option Button 22" hidden="1">
              <a:extLst>
                <a:ext uri="{63B3BB69-23CF-44E3-9099-C40C66FF867C}">
                  <a14:compatExt spid="_x0000_s4118"/>
                </a:ext>
                <a:ext uri="{FF2B5EF4-FFF2-40B4-BE49-F238E27FC236}">
                  <a16:creationId xmlns:a16="http://schemas.microsoft.com/office/drawing/2014/main" id="{00000000-0008-0000-02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21人以上</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36</xdr:row>
          <xdr:rowOff>0</xdr:rowOff>
        </xdr:from>
        <xdr:to>
          <xdr:col>2</xdr:col>
          <xdr:colOff>1304925</xdr:colOff>
          <xdr:row>36</xdr:row>
          <xdr:rowOff>314325</xdr:rowOff>
        </xdr:to>
        <xdr:sp macro="" textlink="">
          <xdr:nvSpPr>
            <xdr:cNvPr id="4119" name="Option Button 23" hidden="1">
              <a:extLst>
                <a:ext uri="{63B3BB69-23CF-44E3-9099-C40C66FF867C}">
                  <a14:compatExt spid="_x0000_s4119"/>
                </a:ext>
                <a:ext uri="{FF2B5EF4-FFF2-40B4-BE49-F238E27FC236}">
                  <a16:creationId xmlns:a16="http://schemas.microsoft.com/office/drawing/2014/main" id="{00000000-0008-0000-02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6～20人</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238125</xdr:colOff>
          <xdr:row>37</xdr:row>
          <xdr:rowOff>0</xdr:rowOff>
        </xdr:from>
        <xdr:to>
          <xdr:col>2</xdr:col>
          <xdr:colOff>1304925</xdr:colOff>
          <xdr:row>37</xdr:row>
          <xdr:rowOff>314325</xdr:rowOff>
        </xdr:to>
        <xdr:sp macro="" textlink="">
          <xdr:nvSpPr>
            <xdr:cNvPr id="4120" name="Option Button 24" hidden="1">
              <a:extLst>
                <a:ext uri="{63B3BB69-23CF-44E3-9099-C40C66FF867C}">
                  <a14:compatExt spid="_x0000_s4120"/>
                </a:ext>
                <a:ext uri="{FF2B5EF4-FFF2-40B4-BE49-F238E27FC236}">
                  <a16:creationId xmlns:a16="http://schemas.microsoft.com/office/drawing/2014/main" id="{00000000-0008-0000-0200-00004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5人以下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323850</xdr:rowOff>
        </xdr:from>
        <xdr:to>
          <xdr:col>3</xdr:col>
          <xdr:colOff>0</xdr:colOff>
          <xdr:row>38</xdr:row>
          <xdr:rowOff>19050</xdr:rowOff>
        </xdr:to>
        <xdr:sp macro="" textlink="">
          <xdr:nvSpPr>
            <xdr:cNvPr id="4121" name="Group Box 25" hidden="1">
              <a:extLst>
                <a:ext uri="{63B3BB69-23CF-44E3-9099-C40C66FF867C}">
                  <a14:compatExt spid="_x0000_s4121"/>
                </a:ext>
                <a:ext uri="{FF2B5EF4-FFF2-40B4-BE49-F238E27FC236}">
                  <a16:creationId xmlns:a16="http://schemas.microsoft.com/office/drawing/2014/main" id="{00000000-0008-0000-0200-000045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114300</xdr:colOff>
      <xdr:row>7</xdr:row>
      <xdr:rowOff>137160</xdr:rowOff>
    </xdr:from>
    <xdr:to>
      <xdr:col>4</xdr:col>
      <xdr:colOff>624205</xdr:colOff>
      <xdr:row>9</xdr:row>
      <xdr:rowOff>320040</xdr:rowOff>
    </xdr:to>
    <xdr:sp macro="" textlink="">
      <xdr:nvSpPr>
        <xdr:cNvPr id="2" name="左中かっこ 1">
          <a:extLst>
            <a:ext uri="{FF2B5EF4-FFF2-40B4-BE49-F238E27FC236}">
              <a16:creationId xmlns:a16="http://schemas.microsoft.com/office/drawing/2014/main" id="{00000000-0008-0000-0300-000002000000}"/>
            </a:ext>
          </a:extLst>
        </xdr:cNvPr>
        <xdr:cNvSpPr>
          <a:spLocks/>
        </xdr:cNvSpPr>
      </xdr:nvSpPr>
      <xdr:spPr>
        <a:xfrm>
          <a:off x="4747260" y="1173480"/>
          <a:ext cx="509905" cy="762000"/>
        </a:xfrm>
        <a:prstGeom prst="leftBrace">
          <a:avLst>
            <a:gd name="adj1" fmla="val 8333"/>
            <a:gd name="adj2" fmla="val 40000"/>
          </a:avLst>
        </a:prstGeom>
        <a:noFill/>
        <a:ln w="9525"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6"/>
  <sheetViews>
    <sheetView tabSelected="1" workbookViewId="0">
      <selection activeCell="E25" sqref="E25"/>
    </sheetView>
  </sheetViews>
  <sheetFormatPr defaultColWidth="8.75" defaultRowHeight="15.75" x14ac:dyDescent="0.25"/>
  <cols>
    <col min="1" max="1" width="8.75" style="1"/>
    <col min="2" max="2" width="20.375" style="1" customWidth="1"/>
    <col min="3" max="3" width="16.5" style="1" customWidth="1"/>
    <col min="4" max="4" width="17.875" style="1" customWidth="1"/>
    <col min="5" max="8" width="16.5" style="1" customWidth="1"/>
    <col min="9" max="16384" width="8.75" style="1"/>
  </cols>
  <sheetData>
    <row r="1" spans="2:8" x14ac:dyDescent="0.25">
      <c r="B1" s="1" t="s">
        <v>0</v>
      </c>
    </row>
    <row r="3" spans="2:8" x14ac:dyDescent="0.25">
      <c r="B3" s="3" t="s">
        <v>1</v>
      </c>
    </row>
    <row r="4" spans="2:8" ht="16.5" thickBot="1" x14ac:dyDescent="0.3">
      <c r="B4" s="1" t="s">
        <v>2</v>
      </c>
      <c r="C4" s="26"/>
    </row>
    <row r="5" spans="2:8" ht="16.5" thickBot="1" x14ac:dyDescent="0.3">
      <c r="B5" s="127"/>
      <c r="C5" s="46" t="s">
        <v>3</v>
      </c>
      <c r="D5" s="46" t="s">
        <v>4</v>
      </c>
      <c r="E5" s="46" t="s">
        <v>5</v>
      </c>
      <c r="F5" s="46" t="s">
        <v>6</v>
      </c>
      <c r="G5" s="46" t="s">
        <v>7</v>
      </c>
      <c r="H5" s="46" t="s">
        <v>8</v>
      </c>
    </row>
    <row r="6" spans="2:8" ht="36.75" thickBot="1" x14ac:dyDescent="0.3">
      <c r="B6" s="127"/>
      <c r="C6" s="47" t="s">
        <v>9</v>
      </c>
      <c r="D6" s="47" t="s">
        <v>10</v>
      </c>
      <c r="E6" s="48" t="s">
        <v>11</v>
      </c>
      <c r="F6" s="48" t="s">
        <v>12</v>
      </c>
      <c r="G6" s="48" t="s">
        <v>13</v>
      </c>
      <c r="H6" s="48" t="s">
        <v>14</v>
      </c>
    </row>
    <row r="7" spans="2:8" ht="16.5" thickBot="1" x14ac:dyDescent="0.3">
      <c r="B7" s="127"/>
      <c r="C7" s="49" t="s">
        <v>15</v>
      </c>
      <c r="D7" s="50"/>
      <c r="E7" s="50"/>
      <c r="F7" s="50"/>
      <c r="G7" s="50"/>
      <c r="H7" s="50"/>
    </row>
    <row r="8" spans="2:8" ht="16.5" thickBot="1" x14ac:dyDescent="0.3">
      <c r="B8" s="25" t="s">
        <v>16</v>
      </c>
      <c r="C8" s="51"/>
      <c r="D8" s="51"/>
      <c r="E8" s="51"/>
      <c r="F8" s="51"/>
      <c r="G8" s="51"/>
      <c r="H8" s="51"/>
    </row>
    <row r="9" spans="2:8" ht="16.5" thickBot="1" x14ac:dyDescent="0.3">
      <c r="B9" s="25" t="s">
        <v>17</v>
      </c>
      <c r="C9" s="51"/>
      <c r="D9" s="51"/>
      <c r="E9" s="51"/>
      <c r="F9" s="51"/>
      <c r="G9" s="51"/>
      <c r="H9" s="51"/>
    </row>
    <row r="10" spans="2:8" ht="16.5" thickBot="1" x14ac:dyDescent="0.3">
      <c r="B10" s="25" t="s">
        <v>18</v>
      </c>
      <c r="C10" s="51"/>
      <c r="D10" s="51"/>
      <c r="E10" s="51"/>
      <c r="F10" s="51"/>
      <c r="G10" s="51"/>
      <c r="H10" s="51"/>
    </row>
    <row r="11" spans="2:8" ht="16.5" thickBot="1" x14ac:dyDescent="0.3">
      <c r="B11" s="25" t="s">
        <v>19</v>
      </c>
      <c r="C11" s="52">
        <f>C9-C10</f>
        <v>0</v>
      </c>
      <c r="D11" s="52">
        <f t="shared" ref="D11:H11" si="0">D9-D10</f>
        <v>0</v>
      </c>
      <c r="E11" s="52">
        <f t="shared" si="0"/>
        <v>0</v>
      </c>
      <c r="F11" s="52">
        <f t="shared" si="0"/>
        <v>0</v>
      </c>
      <c r="G11" s="52">
        <f t="shared" si="0"/>
        <v>0</v>
      </c>
      <c r="H11" s="52">
        <f t="shared" si="0"/>
        <v>0</v>
      </c>
    </row>
    <row r="12" spans="2:8" ht="16.5" thickBot="1" x14ac:dyDescent="0.3">
      <c r="B12" s="25" t="s">
        <v>20</v>
      </c>
      <c r="C12" s="51"/>
      <c r="D12" s="51"/>
      <c r="E12" s="51"/>
      <c r="F12" s="51"/>
      <c r="G12" s="51"/>
      <c r="H12" s="51"/>
    </row>
    <row r="13" spans="2:8" ht="16.5" thickBot="1" x14ac:dyDescent="0.3">
      <c r="B13" s="25" t="s">
        <v>21</v>
      </c>
      <c r="C13" s="51"/>
      <c r="D13" s="51"/>
      <c r="E13" s="51"/>
      <c r="F13" s="51"/>
      <c r="G13" s="51"/>
      <c r="H13" s="51"/>
    </row>
    <row r="14" spans="2:8" ht="16.5" thickBot="1" x14ac:dyDescent="0.3">
      <c r="B14" s="25" t="s">
        <v>22</v>
      </c>
      <c r="C14" s="52">
        <f>C9+C12+C13</f>
        <v>0</v>
      </c>
      <c r="D14" s="52">
        <f t="shared" ref="D14:H14" si="1">D9+D12+D13</f>
        <v>0</v>
      </c>
      <c r="E14" s="52">
        <f t="shared" si="1"/>
        <v>0</v>
      </c>
      <c r="F14" s="52">
        <f t="shared" si="1"/>
        <v>0</v>
      </c>
      <c r="G14" s="52">
        <f t="shared" si="1"/>
        <v>0</v>
      </c>
      <c r="H14" s="52">
        <f t="shared" si="1"/>
        <v>0</v>
      </c>
    </row>
    <row r="15" spans="2:8" ht="16.5" thickBot="1" x14ac:dyDescent="0.3">
      <c r="B15" s="25" t="s">
        <v>23</v>
      </c>
      <c r="C15" s="58"/>
      <c r="D15" s="54" t="str">
        <f>IFERROR(ROUNDDOWN((D14-$C$14)/$C$14,3)," ")</f>
        <v xml:space="preserve"> </v>
      </c>
      <c r="E15" s="54" t="str">
        <f t="shared" ref="E15:H15" si="2">IFERROR(ROUNDDOWN((E14-$C$14)/$C$14,3)," ")</f>
        <v xml:space="preserve"> </v>
      </c>
      <c r="F15" s="54" t="str">
        <f t="shared" si="2"/>
        <v xml:space="preserve"> </v>
      </c>
      <c r="G15" s="54" t="str">
        <f t="shared" si="2"/>
        <v xml:space="preserve"> </v>
      </c>
      <c r="H15" s="54" t="str">
        <f t="shared" si="2"/>
        <v xml:space="preserve"> </v>
      </c>
    </row>
    <row r="16" spans="2:8" ht="24.75" thickBot="1" x14ac:dyDescent="0.3">
      <c r="B16" s="55" t="s">
        <v>24</v>
      </c>
      <c r="C16" s="58"/>
      <c r="D16" s="59" t="s">
        <v>25</v>
      </c>
      <c r="E16" s="58"/>
      <c r="F16" s="58"/>
      <c r="G16" s="58"/>
      <c r="H16" s="58"/>
    </row>
    <row r="17" spans="2:8" ht="16.5" thickBot="1" x14ac:dyDescent="0.3">
      <c r="B17" s="55" t="s">
        <v>26</v>
      </c>
      <c r="C17" s="56"/>
      <c r="D17" s="56"/>
      <c r="E17" s="56"/>
      <c r="F17" s="56"/>
      <c r="G17" s="56"/>
      <c r="H17" s="56"/>
    </row>
    <row r="18" spans="2:8" ht="16.5" thickBot="1" x14ac:dyDescent="0.3">
      <c r="B18" s="55" t="s">
        <v>23</v>
      </c>
      <c r="C18" s="53"/>
      <c r="D18" s="57" t="str">
        <f>IFERROR(ROUNDDOWN((D17-$C$17)/$C$17,3)," ")</f>
        <v xml:space="preserve"> </v>
      </c>
      <c r="E18" s="57" t="str">
        <f t="shared" ref="E18:H18" si="3">IFERROR(ROUNDDOWN((E17-$C$17)/$C$17,3)," ")</f>
        <v xml:space="preserve"> </v>
      </c>
      <c r="F18" s="57" t="str">
        <f t="shared" si="3"/>
        <v xml:space="preserve"> </v>
      </c>
      <c r="G18" s="57" t="str">
        <f t="shared" si="3"/>
        <v xml:space="preserve"> </v>
      </c>
      <c r="H18" s="57" t="str">
        <f t="shared" si="3"/>
        <v xml:space="preserve"> </v>
      </c>
    </row>
    <row r="20" spans="2:8" x14ac:dyDescent="0.25">
      <c r="B20" s="2" t="s">
        <v>27</v>
      </c>
    </row>
    <row r="21" spans="2:8" x14ac:dyDescent="0.25">
      <c r="B21" s="2" t="s">
        <v>28</v>
      </c>
    </row>
    <row r="22" spans="2:8" x14ac:dyDescent="0.25">
      <c r="B22" s="2" t="s">
        <v>29</v>
      </c>
    </row>
    <row r="23" spans="2:8" x14ac:dyDescent="0.25">
      <c r="B23" s="2" t="s">
        <v>30</v>
      </c>
    </row>
    <row r="24" spans="2:8" x14ac:dyDescent="0.25">
      <c r="B24" s="37" t="s">
        <v>31</v>
      </c>
      <c r="C24" s="38"/>
    </row>
    <row r="25" spans="2:8" x14ac:dyDescent="0.25">
      <c r="B25" s="2" t="s">
        <v>32</v>
      </c>
    </row>
    <row r="26" spans="2:8" x14ac:dyDescent="0.25">
      <c r="B26" s="2" t="s">
        <v>33</v>
      </c>
    </row>
    <row r="27" spans="2:8" x14ac:dyDescent="0.25">
      <c r="B27" s="2" t="s">
        <v>34</v>
      </c>
    </row>
    <row r="28" spans="2:8" x14ac:dyDescent="0.25">
      <c r="B28" s="2" t="s">
        <v>35</v>
      </c>
    </row>
    <row r="29" spans="2:8" x14ac:dyDescent="0.25">
      <c r="B29" s="2" t="s">
        <v>36</v>
      </c>
    </row>
    <row r="30" spans="2:8" x14ac:dyDescent="0.25">
      <c r="B30" s="37" t="s">
        <v>37</v>
      </c>
    </row>
    <row r="31" spans="2:8" ht="17.25" x14ac:dyDescent="0.35">
      <c r="B31" s="36" t="s">
        <v>38</v>
      </c>
    </row>
    <row r="32" spans="2:8" ht="17.25" x14ac:dyDescent="0.35">
      <c r="B32" s="36" t="s">
        <v>39</v>
      </c>
    </row>
    <row r="33" spans="2:2" x14ac:dyDescent="0.25">
      <c r="B33" s="2" t="s">
        <v>40</v>
      </c>
    </row>
    <row r="34" spans="2:2" x14ac:dyDescent="0.25">
      <c r="B34" s="2" t="s">
        <v>41</v>
      </c>
    </row>
    <row r="35" spans="2:2" x14ac:dyDescent="0.25">
      <c r="B35" s="2" t="s">
        <v>42</v>
      </c>
    </row>
    <row r="36" spans="2:2" x14ac:dyDescent="0.25">
      <c r="B36" s="2"/>
    </row>
  </sheetData>
  <mergeCells count="1">
    <mergeCell ref="B5:B7"/>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D52"/>
  <sheetViews>
    <sheetView workbookViewId="0">
      <selection activeCell="C4" sqref="C4"/>
    </sheetView>
  </sheetViews>
  <sheetFormatPr defaultColWidth="8.75" defaultRowHeight="15.75" x14ac:dyDescent="0.25"/>
  <cols>
    <col min="1" max="2" width="8.75" style="1"/>
    <col min="3" max="3" width="25.25" style="1" customWidth="1"/>
    <col min="4" max="4" width="58.75" style="1" customWidth="1"/>
    <col min="5" max="16384" width="8.75" style="1"/>
  </cols>
  <sheetData>
    <row r="1" spans="2:4" x14ac:dyDescent="0.25">
      <c r="B1" s="1" t="s">
        <v>43</v>
      </c>
    </row>
    <row r="3" spans="2:4" x14ac:dyDescent="0.25">
      <c r="B3" s="3" t="s">
        <v>44</v>
      </c>
    </row>
    <row r="4" spans="2:4" x14ac:dyDescent="0.25">
      <c r="B4" s="1" t="s">
        <v>2</v>
      </c>
      <c r="C4" s="26">
        <f>'応募様式2－１'!$C$4</f>
        <v>0</v>
      </c>
    </row>
    <row r="5" spans="2:4" ht="16.5" thickBot="1" x14ac:dyDescent="0.3"/>
    <row r="6" spans="2:4" x14ac:dyDescent="0.25">
      <c r="B6" s="1" t="s">
        <v>45</v>
      </c>
      <c r="C6" s="4" t="s">
        <v>46</v>
      </c>
      <c r="D6" s="5"/>
    </row>
    <row r="7" spans="2:4" x14ac:dyDescent="0.25">
      <c r="C7" s="6" t="s">
        <v>47</v>
      </c>
      <c r="D7" s="7"/>
    </row>
    <row r="8" spans="2:4" x14ac:dyDescent="0.25">
      <c r="C8" s="6" t="s">
        <v>48</v>
      </c>
      <c r="D8" s="7"/>
    </row>
    <row r="9" spans="2:4" x14ac:dyDescent="0.25">
      <c r="C9" s="6" t="s">
        <v>49</v>
      </c>
      <c r="D9" s="7"/>
    </row>
    <row r="10" spans="2:4" x14ac:dyDescent="0.25">
      <c r="C10" s="6" t="s">
        <v>50</v>
      </c>
      <c r="D10" s="7"/>
    </row>
    <row r="11" spans="2:4" x14ac:dyDescent="0.25">
      <c r="C11" s="6" t="s">
        <v>51</v>
      </c>
      <c r="D11" s="7"/>
    </row>
    <row r="12" spans="2:4" x14ac:dyDescent="0.25">
      <c r="C12" s="6" t="s">
        <v>52</v>
      </c>
      <c r="D12" s="7"/>
    </row>
    <row r="13" spans="2:4" ht="16.5" thickBot="1" x14ac:dyDescent="0.3">
      <c r="C13" s="8" t="s">
        <v>53</v>
      </c>
      <c r="D13" s="9"/>
    </row>
    <row r="14" spans="2:4" ht="16.5" thickBot="1" x14ac:dyDescent="0.3"/>
    <row r="15" spans="2:4" x14ac:dyDescent="0.25">
      <c r="B15" s="1" t="s">
        <v>54</v>
      </c>
      <c r="C15" s="4" t="s">
        <v>46</v>
      </c>
      <c r="D15" s="5"/>
    </row>
    <row r="16" spans="2:4" x14ac:dyDescent="0.25">
      <c r="C16" s="6" t="s">
        <v>47</v>
      </c>
      <c r="D16" s="7"/>
    </row>
    <row r="17" spans="2:4" x14ac:dyDescent="0.25">
      <c r="C17" s="6" t="s">
        <v>48</v>
      </c>
      <c r="D17" s="7"/>
    </row>
    <row r="18" spans="2:4" x14ac:dyDescent="0.25">
      <c r="C18" s="6" t="s">
        <v>49</v>
      </c>
      <c r="D18" s="7"/>
    </row>
    <row r="19" spans="2:4" x14ac:dyDescent="0.25">
      <c r="C19" s="6" t="s">
        <v>50</v>
      </c>
      <c r="D19" s="7"/>
    </row>
    <row r="20" spans="2:4" x14ac:dyDescent="0.25">
      <c r="C20" s="6" t="s">
        <v>51</v>
      </c>
      <c r="D20" s="7"/>
    </row>
    <row r="21" spans="2:4" x14ac:dyDescent="0.25">
      <c r="C21" s="6" t="s">
        <v>52</v>
      </c>
      <c r="D21" s="7"/>
    </row>
    <row r="22" spans="2:4" ht="16.5" thickBot="1" x14ac:dyDescent="0.3">
      <c r="C22" s="8" t="s">
        <v>53</v>
      </c>
      <c r="D22" s="9"/>
    </row>
    <row r="23" spans="2:4" ht="16.5" thickBot="1" x14ac:dyDescent="0.3"/>
    <row r="24" spans="2:4" x14ac:dyDescent="0.25">
      <c r="B24" s="1" t="s">
        <v>55</v>
      </c>
      <c r="C24" s="4" t="s">
        <v>46</v>
      </c>
      <c r="D24" s="5"/>
    </row>
    <row r="25" spans="2:4" x14ac:dyDescent="0.25">
      <c r="C25" s="6" t="s">
        <v>47</v>
      </c>
      <c r="D25" s="7"/>
    </row>
    <row r="26" spans="2:4" x14ac:dyDescent="0.25">
      <c r="C26" s="6" t="s">
        <v>48</v>
      </c>
      <c r="D26" s="7"/>
    </row>
    <row r="27" spans="2:4" x14ac:dyDescent="0.25">
      <c r="C27" s="6" t="s">
        <v>49</v>
      </c>
      <c r="D27" s="7"/>
    </row>
    <row r="28" spans="2:4" x14ac:dyDescent="0.25">
      <c r="C28" s="6" t="s">
        <v>50</v>
      </c>
      <c r="D28" s="7"/>
    </row>
    <row r="29" spans="2:4" x14ac:dyDescent="0.25">
      <c r="C29" s="6" t="s">
        <v>51</v>
      </c>
      <c r="D29" s="7"/>
    </row>
    <row r="30" spans="2:4" x14ac:dyDescent="0.25">
      <c r="C30" s="6" t="s">
        <v>52</v>
      </c>
      <c r="D30" s="7"/>
    </row>
    <row r="31" spans="2:4" ht="16.5" thickBot="1" x14ac:dyDescent="0.3">
      <c r="C31" s="8" t="s">
        <v>53</v>
      </c>
      <c r="D31" s="9"/>
    </row>
    <row r="32" spans="2:4" ht="16.5" thickBot="1" x14ac:dyDescent="0.3"/>
    <row r="33" spans="2:4" x14ac:dyDescent="0.25">
      <c r="B33" s="1" t="s">
        <v>56</v>
      </c>
      <c r="C33" s="4" t="s">
        <v>46</v>
      </c>
      <c r="D33" s="5"/>
    </row>
    <row r="34" spans="2:4" x14ac:dyDescent="0.25">
      <c r="C34" s="6" t="s">
        <v>47</v>
      </c>
      <c r="D34" s="7"/>
    </row>
    <row r="35" spans="2:4" x14ac:dyDescent="0.25">
      <c r="C35" s="6" t="s">
        <v>48</v>
      </c>
      <c r="D35" s="7"/>
    </row>
    <row r="36" spans="2:4" x14ac:dyDescent="0.25">
      <c r="C36" s="6" t="s">
        <v>49</v>
      </c>
      <c r="D36" s="7"/>
    </row>
    <row r="37" spans="2:4" x14ac:dyDescent="0.25">
      <c r="C37" s="6" t="s">
        <v>50</v>
      </c>
      <c r="D37" s="7"/>
    </row>
    <row r="38" spans="2:4" x14ac:dyDescent="0.25">
      <c r="C38" s="6" t="s">
        <v>51</v>
      </c>
      <c r="D38" s="7"/>
    </row>
    <row r="39" spans="2:4" x14ac:dyDescent="0.25">
      <c r="C39" s="6" t="s">
        <v>52</v>
      </c>
      <c r="D39" s="7"/>
    </row>
    <row r="40" spans="2:4" ht="16.5" thickBot="1" x14ac:dyDescent="0.3">
      <c r="C40" s="8" t="s">
        <v>53</v>
      </c>
      <c r="D40" s="9"/>
    </row>
    <row r="41" spans="2:4" ht="16.5" thickBot="1" x14ac:dyDescent="0.3"/>
    <row r="42" spans="2:4" x14ac:dyDescent="0.25">
      <c r="B42" s="1" t="s">
        <v>57</v>
      </c>
      <c r="C42" s="4" t="s">
        <v>46</v>
      </c>
      <c r="D42" s="5"/>
    </row>
    <row r="43" spans="2:4" x14ac:dyDescent="0.25">
      <c r="C43" s="6" t="s">
        <v>47</v>
      </c>
      <c r="D43" s="7"/>
    </row>
    <row r="44" spans="2:4" x14ac:dyDescent="0.25">
      <c r="C44" s="6" t="s">
        <v>48</v>
      </c>
      <c r="D44" s="7"/>
    </row>
    <row r="45" spans="2:4" x14ac:dyDescent="0.25">
      <c r="C45" s="6" t="s">
        <v>49</v>
      </c>
      <c r="D45" s="7"/>
    </row>
    <row r="46" spans="2:4" x14ac:dyDescent="0.25">
      <c r="C46" s="6" t="s">
        <v>50</v>
      </c>
      <c r="D46" s="7"/>
    </row>
    <row r="47" spans="2:4" x14ac:dyDescent="0.25">
      <c r="C47" s="6" t="s">
        <v>51</v>
      </c>
      <c r="D47" s="7"/>
    </row>
    <row r="48" spans="2:4" x14ac:dyDescent="0.25">
      <c r="C48" s="6" t="s">
        <v>52</v>
      </c>
      <c r="D48" s="7"/>
    </row>
    <row r="49" spans="2:4" ht="16.5" thickBot="1" x14ac:dyDescent="0.3">
      <c r="C49" s="8" t="s">
        <v>53</v>
      </c>
      <c r="D49" s="9"/>
    </row>
    <row r="51" spans="2:4" x14ac:dyDescent="0.25">
      <c r="B51" s="10" t="s">
        <v>58</v>
      </c>
    </row>
    <row r="52" spans="2:4" x14ac:dyDescent="0.25">
      <c r="B52" s="10"/>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75"/>
  <sheetViews>
    <sheetView zoomScale="55" zoomScaleNormal="55" workbookViewId="0">
      <selection activeCell="L68" sqref="L68"/>
    </sheetView>
  </sheetViews>
  <sheetFormatPr defaultColWidth="9" defaultRowHeight="18.75" x14ac:dyDescent="0.4"/>
  <cols>
    <col min="1" max="1" width="9.5" style="60" bestFit="1" customWidth="1"/>
    <col min="2" max="2" width="9" style="60"/>
    <col min="3" max="3" width="17.25" style="60" bestFit="1" customWidth="1"/>
    <col min="4" max="4" width="17.25" style="63" customWidth="1"/>
    <col min="5" max="5" width="30.125" style="60" customWidth="1"/>
    <col min="6" max="8" width="25.25" style="60" customWidth="1"/>
    <col min="9" max="9" width="21.375" style="60" customWidth="1"/>
    <col min="10" max="10" width="24.25" style="60" customWidth="1"/>
    <col min="11" max="11" width="11.625" style="62" customWidth="1"/>
    <col min="12" max="12" width="21.625" style="61" customWidth="1"/>
    <col min="13" max="13" width="21.625" style="61" hidden="1" customWidth="1"/>
    <col min="14" max="14" width="18" style="60" customWidth="1"/>
    <col min="15" max="15" width="19.5" style="60" customWidth="1"/>
    <col min="16" max="16384" width="9" style="60"/>
  </cols>
  <sheetData>
    <row r="1" spans="2:17" ht="24" customHeight="1" x14ac:dyDescent="0.25">
      <c r="B1" s="124" t="s">
        <v>59</v>
      </c>
      <c r="E1" s="124"/>
      <c r="F1" s="124"/>
      <c r="G1" s="124"/>
      <c r="H1" s="124"/>
      <c r="I1" s="124"/>
      <c r="J1" s="124"/>
      <c r="K1" s="124"/>
      <c r="L1" s="124"/>
      <c r="M1" s="124"/>
      <c r="N1" s="124"/>
      <c r="O1" s="126" t="s">
        <v>60</v>
      </c>
    </row>
    <row r="2" spans="2:17" ht="23.25" customHeight="1" thickBot="1" x14ac:dyDescent="0.3">
      <c r="B2" s="125" t="s">
        <v>61</v>
      </c>
      <c r="E2" s="124"/>
      <c r="F2" s="124"/>
      <c r="G2" s="124"/>
      <c r="H2" s="124"/>
      <c r="I2" s="124"/>
      <c r="J2" s="124"/>
      <c r="K2" s="124"/>
      <c r="L2" s="124"/>
      <c r="M2" s="124"/>
      <c r="N2" s="124"/>
    </row>
    <row r="3" spans="2:17" ht="30.6" customHeight="1" thickBot="1" x14ac:dyDescent="0.45">
      <c r="B3" s="153" t="s">
        <v>62</v>
      </c>
      <c r="C3" s="154"/>
      <c r="D3" s="39"/>
      <c r="E3" s="140" t="s">
        <v>63</v>
      </c>
      <c r="F3" s="123" t="s">
        <v>64</v>
      </c>
      <c r="G3" s="122"/>
      <c r="H3" s="121"/>
      <c r="I3" s="128" t="s">
        <v>65</v>
      </c>
      <c r="J3" s="128" t="s">
        <v>66</v>
      </c>
      <c r="K3" s="130" t="s">
        <v>67</v>
      </c>
      <c r="L3" s="148" t="s">
        <v>68</v>
      </c>
      <c r="M3" s="148" t="s">
        <v>69</v>
      </c>
      <c r="N3" s="159" t="s">
        <v>70</v>
      </c>
      <c r="O3" s="159" t="s">
        <v>71</v>
      </c>
    </row>
    <row r="4" spans="2:17" ht="19.5" thickBot="1" x14ac:dyDescent="0.45">
      <c r="B4" s="155"/>
      <c r="C4" s="156"/>
      <c r="D4" s="40"/>
      <c r="E4" s="157"/>
      <c r="F4" s="109" t="s">
        <v>72</v>
      </c>
      <c r="G4" s="108" t="s">
        <v>73</v>
      </c>
      <c r="H4" s="108" t="s">
        <v>74</v>
      </c>
      <c r="I4" s="129"/>
      <c r="J4" s="129"/>
      <c r="K4" s="131"/>
      <c r="L4" s="149"/>
      <c r="M4" s="149"/>
      <c r="N4" s="160"/>
      <c r="O4" s="160"/>
    </row>
    <row r="5" spans="2:17" s="114" customFormat="1" ht="35.25" customHeight="1" thickBot="1" x14ac:dyDescent="0.45">
      <c r="B5" s="107" t="s">
        <v>75</v>
      </c>
      <c r="C5" s="120"/>
      <c r="D5" s="31"/>
      <c r="E5" s="97" t="s">
        <v>76</v>
      </c>
      <c r="F5" s="96" t="s">
        <v>77</v>
      </c>
      <c r="G5" s="42">
        <v>10000</v>
      </c>
      <c r="H5" s="96">
        <v>1</v>
      </c>
      <c r="I5" s="111">
        <f t="shared" ref="I5:I13" si="0">G5*H5</f>
        <v>10000</v>
      </c>
      <c r="J5" s="87">
        <f t="shared" ref="J5:J13" si="1">ROUNDDOWN(I5*1.1,0)</f>
        <v>11000</v>
      </c>
      <c r="K5" s="135" t="s">
        <v>78</v>
      </c>
      <c r="L5" s="138" t="s">
        <v>78</v>
      </c>
      <c r="M5" s="138" t="s">
        <v>78</v>
      </c>
      <c r="N5" s="143" t="s">
        <v>78</v>
      </c>
      <c r="O5" s="145" t="str">
        <f>IF(N15=0,"ー",IF(AND(N15&lt;&gt;0,O15&lt;=50000000,$O$69/4*3&gt;O15),"ー","上限金額を超えています"))</f>
        <v>ー</v>
      </c>
      <c r="P5" s="117">
        <v>0.5</v>
      </c>
    </row>
    <row r="6" spans="2:17" s="114" customFormat="1" ht="26.25" customHeight="1" thickBot="1" x14ac:dyDescent="0.45">
      <c r="B6" s="119"/>
      <c r="C6" s="118"/>
      <c r="D6" s="32"/>
      <c r="E6" s="97" t="s">
        <v>79</v>
      </c>
      <c r="F6" s="96"/>
      <c r="G6" s="42"/>
      <c r="H6" s="96"/>
      <c r="I6" s="111">
        <f t="shared" si="0"/>
        <v>0</v>
      </c>
      <c r="J6" s="87">
        <f t="shared" si="1"/>
        <v>0</v>
      </c>
      <c r="K6" s="135"/>
      <c r="L6" s="138"/>
      <c r="M6" s="138"/>
      <c r="N6" s="143"/>
      <c r="O6" s="146"/>
      <c r="P6" s="117">
        <v>0.66666666666666663</v>
      </c>
    </row>
    <row r="7" spans="2:17" s="114" customFormat="1" ht="26.25" customHeight="1" thickBot="1" x14ac:dyDescent="0.45">
      <c r="B7" s="116"/>
      <c r="C7" s="115"/>
      <c r="D7" s="33"/>
      <c r="E7" s="97" t="s">
        <v>80</v>
      </c>
      <c r="F7" s="96"/>
      <c r="G7" s="42"/>
      <c r="H7" s="96"/>
      <c r="I7" s="111">
        <f t="shared" si="0"/>
        <v>0</v>
      </c>
      <c r="J7" s="87">
        <f t="shared" si="1"/>
        <v>0</v>
      </c>
      <c r="K7" s="135"/>
      <c r="L7" s="138"/>
      <c r="M7" s="138"/>
      <c r="N7" s="143"/>
      <c r="O7" s="146"/>
    </row>
    <row r="8" spans="2:17" s="114" customFormat="1" ht="26.25" customHeight="1" thickBot="1" x14ac:dyDescent="0.45">
      <c r="B8" s="141" t="s">
        <v>81</v>
      </c>
      <c r="C8" s="142"/>
      <c r="D8" s="27"/>
      <c r="E8" s="97" t="s">
        <v>82</v>
      </c>
      <c r="F8" s="96"/>
      <c r="G8" s="42"/>
      <c r="H8" s="96"/>
      <c r="I8" s="111">
        <f t="shared" si="0"/>
        <v>0</v>
      </c>
      <c r="J8" s="87">
        <f t="shared" si="1"/>
        <v>0</v>
      </c>
      <c r="K8" s="135"/>
      <c r="L8" s="138"/>
      <c r="M8" s="138"/>
      <c r="N8" s="143"/>
      <c r="O8" s="146"/>
    </row>
    <row r="9" spans="2:17" s="114" customFormat="1" ht="26.25" customHeight="1" thickBot="1" x14ac:dyDescent="0.45">
      <c r="B9" s="101">
        <v>0</v>
      </c>
      <c r="C9" s="100"/>
      <c r="D9" s="28" t="str">
        <f>IF(B9=1,25000000,IF(B9=2,20000000,IF(B9=3,15000000,"")))</f>
        <v/>
      </c>
      <c r="E9" s="97" t="s">
        <v>83</v>
      </c>
      <c r="F9" s="96"/>
      <c r="G9" s="42"/>
      <c r="H9" s="96"/>
      <c r="I9" s="111">
        <f t="shared" si="0"/>
        <v>0</v>
      </c>
      <c r="J9" s="87">
        <f t="shared" si="1"/>
        <v>0</v>
      </c>
      <c r="K9" s="135"/>
      <c r="L9" s="138"/>
      <c r="M9" s="138"/>
      <c r="N9" s="143"/>
      <c r="O9" s="146"/>
    </row>
    <row r="10" spans="2:17" s="114" customFormat="1" ht="26.25" customHeight="1" thickBot="1" x14ac:dyDescent="0.45">
      <c r="B10" s="99"/>
      <c r="C10" s="98"/>
      <c r="D10" s="28"/>
      <c r="E10" s="97" t="s">
        <v>84</v>
      </c>
      <c r="F10" s="96"/>
      <c r="G10" s="42"/>
      <c r="H10" s="96"/>
      <c r="I10" s="111">
        <f t="shared" si="0"/>
        <v>0</v>
      </c>
      <c r="J10" s="87">
        <f t="shared" si="1"/>
        <v>0</v>
      </c>
      <c r="K10" s="135"/>
      <c r="L10" s="138"/>
      <c r="M10" s="138"/>
      <c r="N10" s="143"/>
      <c r="O10" s="146"/>
    </row>
    <row r="11" spans="2:17" s="114" customFormat="1" ht="26.25" customHeight="1" thickBot="1" x14ac:dyDescent="0.45">
      <c r="B11" s="95"/>
      <c r="C11" s="94"/>
      <c r="D11" s="29"/>
      <c r="E11" s="90" t="s">
        <v>85</v>
      </c>
      <c r="F11" s="89"/>
      <c r="G11" s="43"/>
      <c r="H11" s="89"/>
      <c r="I11" s="111">
        <f t="shared" si="0"/>
        <v>0</v>
      </c>
      <c r="J11" s="87">
        <f t="shared" si="1"/>
        <v>0</v>
      </c>
      <c r="K11" s="136"/>
      <c r="L11" s="139"/>
      <c r="M11" s="139"/>
      <c r="N11" s="143"/>
      <c r="O11" s="146"/>
    </row>
    <row r="12" spans="2:17" s="114" customFormat="1" ht="26.25" customHeight="1" thickBot="1" x14ac:dyDescent="0.45">
      <c r="B12" s="93"/>
      <c r="C12" s="92"/>
      <c r="D12" s="30"/>
      <c r="E12" s="90" t="s">
        <v>86</v>
      </c>
      <c r="F12" s="89"/>
      <c r="G12" s="43"/>
      <c r="H12" s="89"/>
      <c r="I12" s="111">
        <f t="shared" si="0"/>
        <v>0</v>
      </c>
      <c r="J12" s="87">
        <f t="shared" si="1"/>
        <v>0</v>
      </c>
      <c r="K12" s="136"/>
      <c r="L12" s="139"/>
      <c r="M12" s="139"/>
      <c r="N12" s="143"/>
      <c r="O12" s="146"/>
    </row>
    <row r="13" spans="2:17" s="114" customFormat="1" ht="26.25" customHeight="1" thickBot="1" x14ac:dyDescent="0.45">
      <c r="B13" s="91" t="b">
        <v>0</v>
      </c>
      <c r="C13" s="85"/>
      <c r="D13" s="28" t="str">
        <f>IF(B13=TRUE,10000000,"")</f>
        <v/>
      </c>
      <c r="E13" s="90" t="s">
        <v>87</v>
      </c>
      <c r="F13" s="89"/>
      <c r="G13" s="43"/>
      <c r="H13" s="89"/>
      <c r="I13" s="111">
        <f t="shared" si="0"/>
        <v>0</v>
      </c>
      <c r="J13" s="87">
        <f t="shared" si="1"/>
        <v>0</v>
      </c>
      <c r="K13" s="136"/>
      <c r="L13" s="139"/>
      <c r="M13" s="139"/>
      <c r="N13" s="143"/>
      <c r="O13" s="146"/>
    </row>
    <row r="14" spans="2:17" s="114" customFormat="1" ht="26.25" customHeight="1" thickTop="1" thickBot="1" x14ac:dyDescent="0.45">
      <c r="B14" s="86"/>
      <c r="C14" s="85"/>
      <c r="D14" s="28">
        <f>SUM(D9:D13)</f>
        <v>0</v>
      </c>
      <c r="E14" s="84" t="s">
        <v>88</v>
      </c>
      <c r="F14" s="83" t="s">
        <v>89</v>
      </c>
      <c r="G14" s="82"/>
      <c r="H14" s="82"/>
      <c r="I14" s="79">
        <f>SUM(I6:I13)</f>
        <v>0</v>
      </c>
      <c r="J14" s="79">
        <f>SUM(J6:J13)</f>
        <v>0</v>
      </c>
      <c r="K14" s="137"/>
      <c r="L14" s="140"/>
      <c r="M14" s="140"/>
      <c r="N14" s="144"/>
      <c r="O14" s="147"/>
    </row>
    <row r="15" spans="2:17" ht="25.5" customHeight="1" thickTop="1" thickBot="1" x14ac:dyDescent="0.45">
      <c r="B15" s="132" t="s">
        <v>90</v>
      </c>
      <c r="C15" s="133"/>
      <c r="D15" s="133"/>
      <c r="E15" s="134"/>
      <c r="F15" s="81" t="s">
        <v>78</v>
      </c>
      <c r="G15" s="80"/>
      <c r="H15" s="80"/>
      <c r="I15" s="79">
        <f>SUM(I5:I13)</f>
        <v>10000</v>
      </c>
      <c r="J15" s="79">
        <f>SUM(J5:J13)</f>
        <v>11000</v>
      </c>
      <c r="K15" s="78"/>
      <c r="L15" s="77">
        <f>IF(D14&lt;I15*K15,D14,ROUNDDOWN((I15*K15),0))</f>
        <v>0</v>
      </c>
      <c r="M15" s="77"/>
      <c r="N15" s="76">
        <v>0</v>
      </c>
      <c r="O15" s="75">
        <f>ROUNDDOWN((L15+N15),0)</f>
        <v>0</v>
      </c>
      <c r="Q15" s="74"/>
    </row>
    <row r="16" spans="2:17" ht="20.25" thickTop="1" thickBot="1" x14ac:dyDescent="0.45">
      <c r="B16" s="153" t="s">
        <v>62</v>
      </c>
      <c r="C16" s="154"/>
      <c r="D16" s="39"/>
      <c r="E16" s="140" t="s">
        <v>63</v>
      </c>
      <c r="F16" s="110" t="s">
        <v>91</v>
      </c>
      <c r="G16" s="110"/>
      <c r="H16" s="110"/>
      <c r="I16" s="128" t="s">
        <v>65</v>
      </c>
      <c r="J16" s="128" t="s">
        <v>66</v>
      </c>
      <c r="K16" s="130" t="s">
        <v>67</v>
      </c>
      <c r="L16" s="148" t="s">
        <v>68</v>
      </c>
      <c r="M16" s="148" t="s">
        <v>69</v>
      </c>
      <c r="N16" s="159" t="s">
        <v>70</v>
      </c>
      <c r="O16" s="159" t="s">
        <v>71</v>
      </c>
      <c r="Q16" s="74"/>
    </row>
    <row r="17" spans="2:17" ht="19.5" thickBot="1" x14ac:dyDescent="0.45">
      <c r="B17" s="155"/>
      <c r="C17" s="156"/>
      <c r="D17" s="40"/>
      <c r="E17" s="157"/>
      <c r="F17" s="109" t="s">
        <v>72</v>
      </c>
      <c r="G17" s="108" t="s">
        <v>73</v>
      </c>
      <c r="H17" s="108" t="s">
        <v>74</v>
      </c>
      <c r="I17" s="129"/>
      <c r="J17" s="129"/>
      <c r="K17" s="131"/>
      <c r="L17" s="149"/>
      <c r="M17" s="149"/>
      <c r="N17" s="160"/>
      <c r="O17" s="160"/>
    </row>
    <row r="18" spans="2:17" ht="41.25" customHeight="1" thickBot="1" x14ac:dyDescent="0.45">
      <c r="B18" s="107" t="s">
        <v>92</v>
      </c>
      <c r="C18" s="106"/>
      <c r="D18" s="31"/>
      <c r="E18" s="97" t="s">
        <v>76</v>
      </c>
      <c r="F18" s="96"/>
      <c r="G18" s="42"/>
      <c r="H18" s="96"/>
      <c r="I18" s="111">
        <f t="shared" ref="I18:I26" si="2">G18*H18</f>
        <v>0</v>
      </c>
      <c r="J18" s="87">
        <f t="shared" ref="J18:J26" si="3">ROUNDDOWN(I18*1.1,0)</f>
        <v>0</v>
      </c>
      <c r="K18" s="135" t="s">
        <v>78</v>
      </c>
      <c r="L18" s="138" t="s">
        <v>78</v>
      </c>
      <c r="M18" s="138" t="s">
        <v>78</v>
      </c>
      <c r="N18" s="143" t="s">
        <v>78</v>
      </c>
      <c r="O18" s="145" t="str">
        <f>IF(N28=0,"ー",IF(AND(N28&lt;&gt;0,O28&lt;=50000000,$O$69*3/4&gt;O28),"ー","上限金額を超えています"))</f>
        <v>ー</v>
      </c>
      <c r="Q18" s="74"/>
    </row>
    <row r="19" spans="2:17" ht="25.5" customHeight="1" thickBot="1" x14ac:dyDescent="0.45">
      <c r="B19" s="105"/>
      <c r="C19" s="104"/>
      <c r="D19" s="32"/>
      <c r="E19" s="97" t="s">
        <v>79</v>
      </c>
      <c r="F19" s="96"/>
      <c r="G19" s="42"/>
      <c r="H19" s="96"/>
      <c r="I19" s="111">
        <f t="shared" si="2"/>
        <v>0</v>
      </c>
      <c r="J19" s="87">
        <f t="shared" si="3"/>
        <v>0</v>
      </c>
      <c r="K19" s="135"/>
      <c r="L19" s="138"/>
      <c r="M19" s="138"/>
      <c r="N19" s="143"/>
      <c r="O19" s="146"/>
      <c r="Q19" s="74"/>
    </row>
    <row r="20" spans="2:17" ht="25.5" customHeight="1" thickBot="1" x14ac:dyDescent="0.45">
      <c r="B20" s="103"/>
      <c r="C20" s="102"/>
      <c r="D20" s="33"/>
      <c r="E20" s="97" t="s">
        <v>80</v>
      </c>
      <c r="F20" s="96"/>
      <c r="G20" s="42"/>
      <c r="H20" s="96"/>
      <c r="I20" s="111">
        <f t="shared" si="2"/>
        <v>0</v>
      </c>
      <c r="J20" s="87">
        <f t="shared" si="3"/>
        <v>0</v>
      </c>
      <c r="K20" s="135"/>
      <c r="L20" s="138"/>
      <c r="M20" s="138"/>
      <c r="N20" s="143"/>
      <c r="O20" s="146"/>
      <c r="Q20" s="74"/>
    </row>
    <row r="21" spans="2:17" ht="25.5" customHeight="1" thickBot="1" x14ac:dyDescent="0.45">
      <c r="B21" s="141" t="s">
        <v>81</v>
      </c>
      <c r="C21" s="142"/>
      <c r="D21" s="27"/>
      <c r="E21" s="97" t="s">
        <v>82</v>
      </c>
      <c r="F21" s="96"/>
      <c r="G21" s="42"/>
      <c r="H21" s="96"/>
      <c r="I21" s="111">
        <f t="shared" si="2"/>
        <v>0</v>
      </c>
      <c r="J21" s="87">
        <f t="shared" si="3"/>
        <v>0</v>
      </c>
      <c r="K21" s="135"/>
      <c r="L21" s="138"/>
      <c r="M21" s="138"/>
      <c r="N21" s="143"/>
      <c r="O21" s="146"/>
      <c r="Q21" s="74"/>
    </row>
    <row r="22" spans="2:17" ht="25.5" customHeight="1" thickBot="1" x14ac:dyDescent="0.45">
      <c r="B22" s="101">
        <v>0</v>
      </c>
      <c r="C22" s="100"/>
      <c r="D22" s="28" t="str">
        <f>IF(B22=1,25000000,IF(B22=2,20000000,IF(B22=3,15000000,"")))</f>
        <v/>
      </c>
      <c r="E22" s="97" t="s">
        <v>83</v>
      </c>
      <c r="F22" s="96"/>
      <c r="G22" s="42"/>
      <c r="H22" s="96"/>
      <c r="I22" s="111">
        <f t="shared" si="2"/>
        <v>0</v>
      </c>
      <c r="J22" s="87">
        <f t="shared" si="3"/>
        <v>0</v>
      </c>
      <c r="K22" s="135"/>
      <c r="L22" s="138"/>
      <c r="M22" s="138"/>
      <c r="N22" s="143"/>
      <c r="O22" s="146"/>
      <c r="Q22" s="74"/>
    </row>
    <row r="23" spans="2:17" ht="25.5" customHeight="1" thickBot="1" x14ac:dyDescent="0.45">
      <c r="B23" s="99"/>
      <c r="C23" s="98"/>
      <c r="D23" s="28"/>
      <c r="E23" s="97" t="s">
        <v>84</v>
      </c>
      <c r="F23" s="96"/>
      <c r="G23" s="42"/>
      <c r="H23" s="96"/>
      <c r="I23" s="111">
        <f t="shared" si="2"/>
        <v>0</v>
      </c>
      <c r="J23" s="87">
        <f t="shared" si="3"/>
        <v>0</v>
      </c>
      <c r="K23" s="135"/>
      <c r="L23" s="138"/>
      <c r="M23" s="138"/>
      <c r="N23" s="143"/>
      <c r="O23" s="146"/>
      <c r="Q23" s="74"/>
    </row>
    <row r="24" spans="2:17" ht="25.5" customHeight="1" thickBot="1" x14ac:dyDescent="0.45">
      <c r="B24" s="95"/>
      <c r="C24" s="94"/>
      <c r="D24" s="29"/>
      <c r="E24" s="90" t="s">
        <v>85</v>
      </c>
      <c r="F24" s="89"/>
      <c r="G24" s="43"/>
      <c r="H24" s="89"/>
      <c r="I24" s="111">
        <f t="shared" si="2"/>
        <v>0</v>
      </c>
      <c r="J24" s="87">
        <f t="shared" si="3"/>
        <v>0</v>
      </c>
      <c r="K24" s="136"/>
      <c r="L24" s="139"/>
      <c r="M24" s="139"/>
      <c r="N24" s="143"/>
      <c r="O24" s="146"/>
      <c r="Q24" s="74"/>
    </row>
    <row r="25" spans="2:17" ht="25.5" customHeight="1" thickBot="1" x14ac:dyDescent="0.45">
      <c r="B25" s="93"/>
      <c r="C25" s="92"/>
      <c r="D25" s="30"/>
      <c r="E25" s="90" t="s">
        <v>86</v>
      </c>
      <c r="F25" s="89"/>
      <c r="G25" s="43"/>
      <c r="H25" s="89"/>
      <c r="I25" s="111">
        <f t="shared" si="2"/>
        <v>0</v>
      </c>
      <c r="J25" s="87">
        <f t="shared" si="3"/>
        <v>0</v>
      </c>
      <c r="K25" s="136"/>
      <c r="L25" s="139"/>
      <c r="M25" s="139"/>
      <c r="N25" s="143"/>
      <c r="O25" s="146"/>
      <c r="Q25" s="74"/>
    </row>
    <row r="26" spans="2:17" ht="25.5" customHeight="1" thickBot="1" x14ac:dyDescent="0.45">
      <c r="B26" s="91" t="b">
        <v>0</v>
      </c>
      <c r="C26" s="85"/>
      <c r="D26" s="28" t="str">
        <f>IF(B26=TRUE,10000000,"")</f>
        <v/>
      </c>
      <c r="E26" s="90" t="s">
        <v>87</v>
      </c>
      <c r="F26" s="89"/>
      <c r="G26" s="43"/>
      <c r="H26" s="89"/>
      <c r="I26" s="111">
        <f t="shared" si="2"/>
        <v>0</v>
      </c>
      <c r="J26" s="87">
        <f t="shared" si="3"/>
        <v>0</v>
      </c>
      <c r="K26" s="136"/>
      <c r="L26" s="139"/>
      <c r="M26" s="139"/>
      <c r="N26" s="143"/>
      <c r="O26" s="146"/>
      <c r="Q26" s="74"/>
    </row>
    <row r="27" spans="2:17" ht="25.5" customHeight="1" thickTop="1" thickBot="1" x14ac:dyDescent="0.45">
      <c r="B27" s="86"/>
      <c r="C27" s="85"/>
      <c r="D27" s="28">
        <f>SUM(D22:D26)</f>
        <v>0</v>
      </c>
      <c r="E27" s="84" t="s">
        <v>88</v>
      </c>
      <c r="F27" s="83" t="s">
        <v>89</v>
      </c>
      <c r="G27" s="82"/>
      <c r="H27" s="82"/>
      <c r="I27" s="79">
        <f>SUM(I19:I26)</f>
        <v>0</v>
      </c>
      <c r="J27" s="79">
        <f>SUM(J19:J26)</f>
        <v>0</v>
      </c>
      <c r="K27" s="137"/>
      <c r="L27" s="140"/>
      <c r="M27" s="140"/>
      <c r="N27" s="144"/>
      <c r="O27" s="147"/>
      <c r="Q27" s="74"/>
    </row>
    <row r="28" spans="2:17" ht="25.5" customHeight="1" thickTop="1" thickBot="1" x14ac:dyDescent="0.45">
      <c r="B28" s="132" t="s">
        <v>93</v>
      </c>
      <c r="C28" s="133"/>
      <c r="D28" s="133"/>
      <c r="E28" s="134"/>
      <c r="F28" s="81" t="s">
        <v>78</v>
      </c>
      <c r="G28" s="80"/>
      <c r="H28" s="80"/>
      <c r="I28" s="79">
        <f>SUM(I18:I26)</f>
        <v>0</v>
      </c>
      <c r="J28" s="79">
        <f>SUM(J18:J26)</f>
        <v>0</v>
      </c>
      <c r="K28" s="78"/>
      <c r="L28" s="77">
        <f>IF(D27&lt;I28*K28,D27,ROUNDDOWN((I28*K28),0))</f>
        <v>0</v>
      </c>
      <c r="M28" s="77"/>
      <c r="N28" s="76">
        <v>0</v>
      </c>
      <c r="O28" s="75">
        <f>ROUNDDOWN((L28+N28),0)</f>
        <v>0</v>
      </c>
      <c r="Q28" s="74"/>
    </row>
    <row r="29" spans="2:17" ht="20.25" thickTop="1" thickBot="1" x14ac:dyDescent="0.45">
      <c r="B29" s="153" t="s">
        <v>62</v>
      </c>
      <c r="C29" s="154"/>
      <c r="D29" s="39"/>
      <c r="E29" s="140" t="s">
        <v>63</v>
      </c>
      <c r="F29" s="110" t="s">
        <v>91</v>
      </c>
      <c r="G29" s="110"/>
      <c r="H29" s="110"/>
      <c r="I29" s="128" t="s">
        <v>65</v>
      </c>
      <c r="J29" s="128" t="s">
        <v>66</v>
      </c>
      <c r="K29" s="130" t="s">
        <v>67</v>
      </c>
      <c r="L29" s="148" t="s">
        <v>68</v>
      </c>
      <c r="M29" s="148" t="s">
        <v>69</v>
      </c>
      <c r="N29" s="159" t="s">
        <v>70</v>
      </c>
      <c r="O29" s="159" t="s">
        <v>71</v>
      </c>
      <c r="Q29" s="74"/>
    </row>
    <row r="30" spans="2:17" ht="19.5" thickBot="1" x14ac:dyDescent="0.45">
      <c r="B30" s="155"/>
      <c r="C30" s="156"/>
      <c r="D30" s="40"/>
      <c r="E30" s="157"/>
      <c r="F30" s="109" t="s">
        <v>72</v>
      </c>
      <c r="G30" s="108" t="s">
        <v>73</v>
      </c>
      <c r="H30" s="108" t="s">
        <v>74</v>
      </c>
      <c r="I30" s="129"/>
      <c r="J30" s="129"/>
      <c r="K30" s="131"/>
      <c r="L30" s="149"/>
      <c r="M30" s="149"/>
      <c r="N30" s="160"/>
      <c r="O30" s="160"/>
    </row>
    <row r="31" spans="2:17" ht="40.5" customHeight="1" thickBot="1" x14ac:dyDescent="0.45">
      <c r="B31" s="107" t="s">
        <v>94</v>
      </c>
      <c r="C31" s="106"/>
      <c r="D31" s="31"/>
      <c r="E31" s="97" t="s">
        <v>76</v>
      </c>
      <c r="F31" s="96"/>
      <c r="G31" s="42"/>
      <c r="H31" s="96"/>
      <c r="I31" s="111">
        <f t="shared" ref="I31:I40" si="4">G31*H31</f>
        <v>0</v>
      </c>
      <c r="J31" s="87">
        <f t="shared" ref="J31:J40" si="5">ROUNDDOWN(I31*1.1,0)</f>
        <v>0</v>
      </c>
      <c r="K31" s="135" t="s">
        <v>78</v>
      </c>
      <c r="L31" s="138" t="s">
        <v>78</v>
      </c>
      <c r="M31" s="138" t="s">
        <v>78</v>
      </c>
      <c r="N31" s="143" t="s">
        <v>78</v>
      </c>
      <c r="O31" s="145" t="str">
        <f>IF(N42=0,"ー",IF(AND(N42&lt;&gt;0,O42&lt;=50000000,$O$69*3/4&gt;O42),"ー","上限金額を超えています"))</f>
        <v>ー</v>
      </c>
      <c r="Q31" s="74"/>
    </row>
    <row r="32" spans="2:17" ht="25.5" customHeight="1" thickBot="1" x14ac:dyDescent="0.45">
      <c r="B32" s="105"/>
      <c r="C32" s="104"/>
      <c r="D32" s="32"/>
      <c r="E32" s="97" t="s">
        <v>79</v>
      </c>
      <c r="F32" s="96"/>
      <c r="G32" s="42"/>
      <c r="H32" s="96"/>
      <c r="I32" s="111">
        <f t="shared" si="4"/>
        <v>0</v>
      </c>
      <c r="J32" s="87">
        <f t="shared" si="5"/>
        <v>0</v>
      </c>
      <c r="K32" s="135"/>
      <c r="L32" s="138"/>
      <c r="M32" s="138"/>
      <c r="N32" s="143"/>
      <c r="O32" s="146"/>
      <c r="Q32" s="74"/>
    </row>
    <row r="33" spans="2:17" ht="25.5" customHeight="1" thickBot="1" x14ac:dyDescent="0.45">
      <c r="B33" s="103"/>
      <c r="C33" s="102"/>
      <c r="D33" s="33"/>
      <c r="E33" s="97" t="s">
        <v>80</v>
      </c>
      <c r="F33" s="96"/>
      <c r="G33" s="42"/>
      <c r="H33" s="96"/>
      <c r="I33" s="111">
        <f t="shared" si="4"/>
        <v>0</v>
      </c>
      <c r="J33" s="87">
        <f t="shared" si="5"/>
        <v>0</v>
      </c>
      <c r="K33" s="135"/>
      <c r="L33" s="138"/>
      <c r="M33" s="138"/>
      <c r="N33" s="143"/>
      <c r="O33" s="146"/>
      <c r="Q33" s="74"/>
    </row>
    <row r="34" spans="2:17" ht="25.5" customHeight="1" thickBot="1" x14ac:dyDescent="0.45">
      <c r="B34" s="113"/>
      <c r="C34" s="112"/>
      <c r="D34" s="32"/>
      <c r="E34" s="97"/>
      <c r="F34" s="96"/>
      <c r="G34" s="42"/>
      <c r="H34" s="96"/>
      <c r="I34" s="111">
        <f t="shared" si="4"/>
        <v>0</v>
      </c>
      <c r="J34" s="87">
        <f t="shared" si="5"/>
        <v>0</v>
      </c>
      <c r="K34" s="135"/>
      <c r="L34" s="138"/>
      <c r="M34" s="138"/>
      <c r="N34" s="143"/>
      <c r="O34" s="146"/>
      <c r="Q34" s="74"/>
    </row>
    <row r="35" spans="2:17" ht="25.5" customHeight="1" thickBot="1" x14ac:dyDescent="0.45">
      <c r="B35" s="141" t="s">
        <v>81</v>
      </c>
      <c r="C35" s="142"/>
      <c r="D35" s="27"/>
      <c r="E35" s="97" t="s">
        <v>82</v>
      </c>
      <c r="F35" s="96"/>
      <c r="G35" s="42"/>
      <c r="H35" s="96"/>
      <c r="I35" s="111">
        <f t="shared" si="4"/>
        <v>0</v>
      </c>
      <c r="J35" s="87">
        <f t="shared" si="5"/>
        <v>0</v>
      </c>
      <c r="K35" s="135"/>
      <c r="L35" s="138"/>
      <c r="M35" s="138"/>
      <c r="N35" s="143"/>
      <c r="O35" s="146"/>
      <c r="Q35" s="74"/>
    </row>
    <row r="36" spans="2:17" ht="25.5" customHeight="1" thickBot="1" x14ac:dyDescent="0.45">
      <c r="B36" s="101">
        <v>0</v>
      </c>
      <c r="C36" s="100"/>
      <c r="D36" s="28" t="str">
        <f>IF(B36=1,25000000,IF(B36=2,20000000,IF(B36=3,15000000,"")))</f>
        <v/>
      </c>
      <c r="E36" s="97" t="s">
        <v>83</v>
      </c>
      <c r="F36" s="96"/>
      <c r="G36" s="42"/>
      <c r="H36" s="96"/>
      <c r="I36" s="111">
        <f t="shared" si="4"/>
        <v>0</v>
      </c>
      <c r="J36" s="87">
        <f t="shared" si="5"/>
        <v>0</v>
      </c>
      <c r="K36" s="135"/>
      <c r="L36" s="138"/>
      <c r="M36" s="138"/>
      <c r="N36" s="143"/>
      <c r="O36" s="146"/>
      <c r="Q36" s="74"/>
    </row>
    <row r="37" spans="2:17" ht="25.5" customHeight="1" thickBot="1" x14ac:dyDescent="0.45">
      <c r="B37" s="99"/>
      <c r="C37" s="98"/>
      <c r="D37" s="28"/>
      <c r="E37" s="97" t="s">
        <v>84</v>
      </c>
      <c r="F37" s="96"/>
      <c r="G37" s="42"/>
      <c r="H37" s="96"/>
      <c r="I37" s="111">
        <f t="shared" si="4"/>
        <v>0</v>
      </c>
      <c r="J37" s="87">
        <f t="shared" si="5"/>
        <v>0</v>
      </c>
      <c r="K37" s="135"/>
      <c r="L37" s="138"/>
      <c r="M37" s="138"/>
      <c r="N37" s="143"/>
      <c r="O37" s="146"/>
      <c r="Q37" s="74"/>
    </row>
    <row r="38" spans="2:17" ht="25.5" customHeight="1" thickBot="1" x14ac:dyDescent="0.45">
      <c r="B38" s="95"/>
      <c r="C38" s="94"/>
      <c r="D38" s="29"/>
      <c r="E38" s="90" t="s">
        <v>85</v>
      </c>
      <c r="F38" s="89"/>
      <c r="G38" s="43"/>
      <c r="H38" s="89"/>
      <c r="I38" s="111">
        <f t="shared" si="4"/>
        <v>0</v>
      </c>
      <c r="J38" s="87">
        <f t="shared" si="5"/>
        <v>0</v>
      </c>
      <c r="K38" s="136"/>
      <c r="L38" s="139"/>
      <c r="M38" s="139"/>
      <c r="N38" s="143"/>
      <c r="O38" s="146"/>
      <c r="Q38" s="74"/>
    </row>
    <row r="39" spans="2:17" ht="25.5" customHeight="1" thickBot="1" x14ac:dyDescent="0.45">
      <c r="B39" s="93"/>
      <c r="C39" s="92"/>
      <c r="D39" s="30"/>
      <c r="E39" s="90" t="s">
        <v>86</v>
      </c>
      <c r="F39" s="89"/>
      <c r="G39" s="43"/>
      <c r="H39" s="89"/>
      <c r="I39" s="111">
        <f t="shared" si="4"/>
        <v>0</v>
      </c>
      <c r="J39" s="87">
        <f t="shared" si="5"/>
        <v>0</v>
      </c>
      <c r="K39" s="136"/>
      <c r="L39" s="139"/>
      <c r="M39" s="139"/>
      <c r="N39" s="143"/>
      <c r="O39" s="146"/>
      <c r="Q39" s="74"/>
    </row>
    <row r="40" spans="2:17" ht="25.5" customHeight="1" thickBot="1" x14ac:dyDescent="0.45">
      <c r="B40" s="91" t="b">
        <v>0</v>
      </c>
      <c r="C40" s="85"/>
      <c r="D40" s="28" t="str">
        <f>IF(B40=TRUE,10000000,"")</f>
        <v/>
      </c>
      <c r="E40" s="90" t="s">
        <v>87</v>
      </c>
      <c r="F40" s="89"/>
      <c r="G40" s="43"/>
      <c r="H40" s="89"/>
      <c r="I40" s="111">
        <f t="shared" si="4"/>
        <v>0</v>
      </c>
      <c r="J40" s="87">
        <f t="shared" si="5"/>
        <v>0</v>
      </c>
      <c r="K40" s="136"/>
      <c r="L40" s="139"/>
      <c r="M40" s="139"/>
      <c r="N40" s="143"/>
      <c r="O40" s="146"/>
      <c r="Q40" s="74"/>
    </row>
    <row r="41" spans="2:17" ht="25.5" customHeight="1" thickTop="1" thickBot="1" x14ac:dyDescent="0.45">
      <c r="B41" s="86"/>
      <c r="C41" s="85"/>
      <c r="D41" s="28">
        <f>SUM(D36:D40)</f>
        <v>0</v>
      </c>
      <c r="E41" s="84" t="s">
        <v>88</v>
      </c>
      <c r="F41" s="83" t="s">
        <v>89</v>
      </c>
      <c r="G41" s="82"/>
      <c r="H41" s="82"/>
      <c r="I41" s="79">
        <f>SUM(I32:I40)</f>
        <v>0</v>
      </c>
      <c r="J41" s="79">
        <f>SUM(J32:J40)</f>
        <v>0</v>
      </c>
      <c r="K41" s="137"/>
      <c r="L41" s="140"/>
      <c r="M41" s="140"/>
      <c r="N41" s="144"/>
      <c r="O41" s="147"/>
      <c r="Q41" s="74"/>
    </row>
    <row r="42" spans="2:17" ht="25.5" customHeight="1" thickTop="1" thickBot="1" x14ac:dyDescent="0.45">
      <c r="B42" s="132" t="s">
        <v>95</v>
      </c>
      <c r="C42" s="133"/>
      <c r="D42" s="133"/>
      <c r="E42" s="134"/>
      <c r="F42" s="81" t="s">
        <v>78</v>
      </c>
      <c r="G42" s="80"/>
      <c r="H42" s="80"/>
      <c r="I42" s="79">
        <f>SUM(I31:I40)</f>
        <v>0</v>
      </c>
      <c r="J42" s="79">
        <f>SUM(J31:J40)</f>
        <v>0</v>
      </c>
      <c r="K42" s="78"/>
      <c r="L42" s="77">
        <f>IF(D41&lt;I42*K42,D41,ROUNDDOWN((I42*K42),0))</f>
        <v>0</v>
      </c>
      <c r="M42" s="77"/>
      <c r="N42" s="76">
        <v>0</v>
      </c>
      <c r="O42" s="75">
        <f>ROUNDDOWN((L42+N42),0)</f>
        <v>0</v>
      </c>
      <c r="Q42" s="74"/>
    </row>
    <row r="43" spans="2:17" ht="20.25" thickTop="1" thickBot="1" x14ac:dyDescent="0.45">
      <c r="B43" s="153" t="s">
        <v>62</v>
      </c>
      <c r="C43" s="154"/>
      <c r="D43" s="39"/>
      <c r="E43" s="140" t="s">
        <v>63</v>
      </c>
      <c r="F43" s="110" t="s">
        <v>91</v>
      </c>
      <c r="G43" s="110"/>
      <c r="H43" s="110"/>
      <c r="I43" s="128" t="s">
        <v>65</v>
      </c>
      <c r="J43" s="128" t="s">
        <v>66</v>
      </c>
      <c r="K43" s="130" t="s">
        <v>67</v>
      </c>
      <c r="L43" s="148" t="s">
        <v>68</v>
      </c>
      <c r="M43" s="148" t="s">
        <v>69</v>
      </c>
      <c r="N43" s="159" t="s">
        <v>70</v>
      </c>
      <c r="O43" s="159" t="s">
        <v>71</v>
      </c>
      <c r="Q43" s="74"/>
    </row>
    <row r="44" spans="2:17" ht="19.5" thickBot="1" x14ac:dyDescent="0.45">
      <c r="B44" s="155"/>
      <c r="C44" s="156"/>
      <c r="D44" s="40"/>
      <c r="E44" s="157"/>
      <c r="F44" s="109" t="s">
        <v>72</v>
      </c>
      <c r="G44" s="108" t="s">
        <v>73</v>
      </c>
      <c r="H44" s="108" t="s">
        <v>74</v>
      </c>
      <c r="I44" s="129"/>
      <c r="J44" s="129"/>
      <c r="K44" s="131"/>
      <c r="L44" s="149"/>
      <c r="M44" s="149"/>
      <c r="N44" s="160"/>
      <c r="O44" s="160"/>
    </row>
    <row r="45" spans="2:17" ht="40.5" customHeight="1" thickBot="1" x14ac:dyDescent="0.45">
      <c r="B45" s="107" t="s">
        <v>96</v>
      </c>
      <c r="C45" s="106"/>
      <c r="D45" s="31"/>
      <c r="E45" s="97" t="s">
        <v>76</v>
      </c>
      <c r="F45" s="96"/>
      <c r="G45" s="42"/>
      <c r="H45" s="96"/>
      <c r="I45" s="111">
        <f t="shared" ref="I45:I53" si="6">G45*H45</f>
        <v>0</v>
      </c>
      <c r="J45" s="87">
        <f t="shared" ref="J45:J53" si="7">ROUNDDOWN(I45*1.1,0)</f>
        <v>0</v>
      </c>
      <c r="K45" s="135" t="s">
        <v>78</v>
      </c>
      <c r="L45" s="138" t="s">
        <v>78</v>
      </c>
      <c r="M45" s="138" t="s">
        <v>78</v>
      </c>
      <c r="N45" s="143" t="s">
        <v>78</v>
      </c>
      <c r="O45" s="145" t="str">
        <f>IF(N55=0,"ー",IF(AND(N55&lt;&gt;0,O55&lt;=50000000,$O$69*3/4&gt;O55),"ー","上限金額を超えています"))</f>
        <v>ー</v>
      </c>
      <c r="Q45" s="74"/>
    </row>
    <row r="46" spans="2:17" ht="25.5" customHeight="1" thickBot="1" x14ac:dyDescent="0.45">
      <c r="B46" s="105"/>
      <c r="C46" s="104"/>
      <c r="D46" s="32"/>
      <c r="E46" s="97" t="s">
        <v>79</v>
      </c>
      <c r="F46" s="96"/>
      <c r="G46" s="42"/>
      <c r="H46" s="96"/>
      <c r="I46" s="111">
        <f t="shared" si="6"/>
        <v>0</v>
      </c>
      <c r="J46" s="87">
        <f t="shared" si="7"/>
        <v>0</v>
      </c>
      <c r="K46" s="135"/>
      <c r="L46" s="138"/>
      <c r="M46" s="138"/>
      <c r="N46" s="143"/>
      <c r="O46" s="146"/>
      <c r="Q46" s="74"/>
    </row>
    <row r="47" spans="2:17" ht="25.5" customHeight="1" thickBot="1" x14ac:dyDescent="0.45">
      <c r="B47" s="103"/>
      <c r="C47" s="102"/>
      <c r="D47" s="33"/>
      <c r="E47" s="97" t="s">
        <v>80</v>
      </c>
      <c r="F47" s="96"/>
      <c r="G47" s="42"/>
      <c r="H47" s="96"/>
      <c r="I47" s="111">
        <f t="shared" si="6"/>
        <v>0</v>
      </c>
      <c r="J47" s="87">
        <f t="shared" si="7"/>
        <v>0</v>
      </c>
      <c r="K47" s="135"/>
      <c r="L47" s="138"/>
      <c r="M47" s="138"/>
      <c r="N47" s="143"/>
      <c r="O47" s="146"/>
      <c r="Q47" s="74"/>
    </row>
    <row r="48" spans="2:17" ht="25.5" customHeight="1" thickBot="1" x14ac:dyDescent="0.45">
      <c r="B48" s="141" t="s">
        <v>81</v>
      </c>
      <c r="C48" s="142"/>
      <c r="D48" s="27"/>
      <c r="E48" s="97" t="s">
        <v>82</v>
      </c>
      <c r="F48" s="96"/>
      <c r="G48" s="42"/>
      <c r="H48" s="96"/>
      <c r="I48" s="111">
        <f t="shared" si="6"/>
        <v>0</v>
      </c>
      <c r="J48" s="87">
        <f t="shared" si="7"/>
        <v>0</v>
      </c>
      <c r="K48" s="135"/>
      <c r="L48" s="138"/>
      <c r="M48" s="138"/>
      <c r="N48" s="143"/>
      <c r="O48" s="146"/>
      <c r="Q48" s="74"/>
    </row>
    <row r="49" spans="2:17" ht="25.5" customHeight="1" thickBot="1" x14ac:dyDescent="0.45">
      <c r="B49" s="101">
        <v>0</v>
      </c>
      <c r="C49" s="100"/>
      <c r="D49" s="28" t="str">
        <f>IF(B49=1,25000000,IF(B49=2,20000000,IF(B49=3,15000000,"")))</f>
        <v/>
      </c>
      <c r="E49" s="97" t="s">
        <v>83</v>
      </c>
      <c r="F49" s="96"/>
      <c r="G49" s="42"/>
      <c r="H49" s="96"/>
      <c r="I49" s="111">
        <f t="shared" si="6"/>
        <v>0</v>
      </c>
      <c r="J49" s="87">
        <f t="shared" si="7"/>
        <v>0</v>
      </c>
      <c r="K49" s="135"/>
      <c r="L49" s="138"/>
      <c r="M49" s="138"/>
      <c r="N49" s="143"/>
      <c r="O49" s="146"/>
      <c r="Q49" s="74"/>
    </row>
    <row r="50" spans="2:17" ht="25.5" customHeight="1" thickBot="1" x14ac:dyDescent="0.45">
      <c r="B50" s="99"/>
      <c r="C50" s="98"/>
      <c r="D50" s="28"/>
      <c r="E50" s="97" t="s">
        <v>84</v>
      </c>
      <c r="F50" s="96"/>
      <c r="G50" s="42"/>
      <c r="H50" s="96"/>
      <c r="I50" s="111">
        <f t="shared" si="6"/>
        <v>0</v>
      </c>
      <c r="J50" s="87">
        <f t="shared" si="7"/>
        <v>0</v>
      </c>
      <c r="K50" s="135"/>
      <c r="L50" s="138"/>
      <c r="M50" s="138"/>
      <c r="N50" s="143"/>
      <c r="O50" s="146"/>
      <c r="Q50" s="74"/>
    </row>
    <row r="51" spans="2:17" ht="25.5" customHeight="1" thickBot="1" x14ac:dyDescent="0.45">
      <c r="B51" s="95"/>
      <c r="C51" s="94"/>
      <c r="D51" s="29"/>
      <c r="E51" s="90" t="s">
        <v>85</v>
      </c>
      <c r="F51" s="89"/>
      <c r="G51" s="43"/>
      <c r="H51" s="89"/>
      <c r="I51" s="111">
        <f t="shared" si="6"/>
        <v>0</v>
      </c>
      <c r="J51" s="87">
        <f t="shared" si="7"/>
        <v>0</v>
      </c>
      <c r="K51" s="136"/>
      <c r="L51" s="139"/>
      <c r="M51" s="139"/>
      <c r="N51" s="143"/>
      <c r="O51" s="146"/>
      <c r="Q51" s="74"/>
    </row>
    <row r="52" spans="2:17" ht="25.5" customHeight="1" thickBot="1" x14ac:dyDescent="0.45">
      <c r="B52" s="93"/>
      <c r="C52" s="92"/>
      <c r="D52" s="30"/>
      <c r="E52" s="90" t="s">
        <v>86</v>
      </c>
      <c r="F52" s="89"/>
      <c r="G52" s="43"/>
      <c r="H52" s="89"/>
      <c r="I52" s="111">
        <f t="shared" si="6"/>
        <v>0</v>
      </c>
      <c r="J52" s="87">
        <f t="shared" si="7"/>
        <v>0</v>
      </c>
      <c r="K52" s="136"/>
      <c r="L52" s="139"/>
      <c r="M52" s="139"/>
      <c r="N52" s="143"/>
      <c r="O52" s="146"/>
      <c r="Q52" s="74"/>
    </row>
    <row r="53" spans="2:17" ht="25.5" customHeight="1" thickBot="1" x14ac:dyDescent="0.45">
      <c r="B53" s="91" t="b">
        <v>0</v>
      </c>
      <c r="C53" s="85"/>
      <c r="D53" s="28" t="str">
        <f>IF(B53=TRUE,10000000,"")</f>
        <v/>
      </c>
      <c r="E53" s="90" t="s">
        <v>87</v>
      </c>
      <c r="F53" s="89"/>
      <c r="G53" s="43"/>
      <c r="H53" s="89"/>
      <c r="I53" s="111">
        <f t="shared" si="6"/>
        <v>0</v>
      </c>
      <c r="J53" s="87">
        <f t="shared" si="7"/>
        <v>0</v>
      </c>
      <c r="K53" s="136"/>
      <c r="L53" s="139"/>
      <c r="M53" s="139"/>
      <c r="N53" s="143"/>
      <c r="O53" s="146"/>
      <c r="Q53" s="74"/>
    </row>
    <row r="54" spans="2:17" ht="25.5" customHeight="1" thickTop="1" thickBot="1" x14ac:dyDescent="0.45">
      <c r="B54" s="86"/>
      <c r="C54" s="85"/>
      <c r="D54" s="28">
        <f>SUM(D49:D53)</f>
        <v>0</v>
      </c>
      <c r="E54" s="84" t="s">
        <v>88</v>
      </c>
      <c r="F54" s="83" t="s">
        <v>89</v>
      </c>
      <c r="G54" s="82"/>
      <c r="H54" s="82"/>
      <c r="I54" s="79">
        <f>SUM(I46:I53)</f>
        <v>0</v>
      </c>
      <c r="J54" s="79">
        <f>SUM(J46:J53)</f>
        <v>0</v>
      </c>
      <c r="K54" s="137"/>
      <c r="L54" s="140"/>
      <c r="M54" s="140"/>
      <c r="N54" s="144"/>
      <c r="O54" s="147"/>
      <c r="Q54" s="74"/>
    </row>
    <row r="55" spans="2:17" ht="25.5" customHeight="1" thickTop="1" thickBot="1" x14ac:dyDescent="0.45">
      <c r="B55" s="132" t="s">
        <v>97</v>
      </c>
      <c r="C55" s="133"/>
      <c r="D55" s="133"/>
      <c r="E55" s="134"/>
      <c r="F55" s="81" t="s">
        <v>78</v>
      </c>
      <c r="G55" s="80"/>
      <c r="H55" s="80"/>
      <c r="I55" s="79">
        <f>SUM(I45:I53)</f>
        <v>0</v>
      </c>
      <c r="J55" s="79">
        <f>SUM(J45:J53)</f>
        <v>0</v>
      </c>
      <c r="K55" s="78"/>
      <c r="L55" s="77">
        <f>IF(D54&lt;I55*K55,D54,ROUNDDOWN((I55*K55),0))</f>
        <v>0</v>
      </c>
      <c r="M55" s="77"/>
      <c r="N55" s="76">
        <v>0</v>
      </c>
      <c r="O55" s="75">
        <f>ROUNDDOWN((L55+N55),0)</f>
        <v>0</v>
      </c>
      <c r="Q55" s="74"/>
    </row>
    <row r="56" spans="2:17" ht="20.25" thickTop="1" thickBot="1" x14ac:dyDescent="0.45">
      <c r="B56" s="153" t="s">
        <v>62</v>
      </c>
      <c r="C56" s="154"/>
      <c r="D56" s="39"/>
      <c r="E56" s="140" t="s">
        <v>63</v>
      </c>
      <c r="F56" s="110" t="s">
        <v>91</v>
      </c>
      <c r="G56" s="110"/>
      <c r="H56" s="110"/>
      <c r="I56" s="128" t="s">
        <v>65</v>
      </c>
      <c r="J56" s="128" t="s">
        <v>66</v>
      </c>
      <c r="K56" s="130" t="s">
        <v>67</v>
      </c>
      <c r="L56" s="148" t="s">
        <v>68</v>
      </c>
      <c r="M56" s="148" t="s">
        <v>69</v>
      </c>
      <c r="N56" s="159" t="s">
        <v>70</v>
      </c>
      <c r="O56" s="159" t="s">
        <v>71</v>
      </c>
      <c r="Q56" s="74"/>
    </row>
    <row r="57" spans="2:17" ht="19.5" thickBot="1" x14ac:dyDescent="0.45">
      <c r="B57" s="155"/>
      <c r="C57" s="156"/>
      <c r="D57" s="40"/>
      <c r="E57" s="157"/>
      <c r="F57" s="109" t="s">
        <v>72</v>
      </c>
      <c r="G57" s="108" t="s">
        <v>73</v>
      </c>
      <c r="H57" s="108" t="s">
        <v>74</v>
      </c>
      <c r="I57" s="129"/>
      <c r="J57" s="129"/>
      <c r="K57" s="131"/>
      <c r="L57" s="149"/>
      <c r="M57" s="149"/>
      <c r="N57" s="160"/>
      <c r="O57" s="160"/>
    </row>
    <row r="58" spans="2:17" ht="40.5" customHeight="1" thickBot="1" x14ac:dyDescent="0.45">
      <c r="B58" s="107" t="s">
        <v>98</v>
      </c>
      <c r="C58" s="106"/>
      <c r="D58" s="31"/>
      <c r="E58" s="97" t="s">
        <v>76</v>
      </c>
      <c r="F58" s="96"/>
      <c r="G58" s="42"/>
      <c r="H58" s="96"/>
      <c r="I58" s="88">
        <f t="shared" ref="I58:I66" si="8">G58*H58</f>
        <v>0</v>
      </c>
      <c r="J58" s="87">
        <f t="shared" ref="J58:J66" si="9">ROUNDDOWN(I58*1.1,0)</f>
        <v>0</v>
      </c>
      <c r="K58" s="135" t="s">
        <v>78</v>
      </c>
      <c r="L58" s="138" t="s">
        <v>78</v>
      </c>
      <c r="M58" s="138" t="s">
        <v>78</v>
      </c>
      <c r="N58" s="143" t="s">
        <v>78</v>
      </c>
      <c r="O58" s="145" t="str">
        <f>IF(N68=0,"ー",IF(AND(N68&lt;&gt;0,O68&lt;=50000000,$O$69*3/4&gt;O68),"ー","上限金額を超えています"))</f>
        <v>ー</v>
      </c>
      <c r="Q58" s="74"/>
    </row>
    <row r="59" spans="2:17" ht="25.5" customHeight="1" thickBot="1" x14ac:dyDescent="0.45">
      <c r="B59" s="105"/>
      <c r="C59" s="104"/>
      <c r="D59" s="32"/>
      <c r="E59" s="97" t="s">
        <v>79</v>
      </c>
      <c r="F59" s="96"/>
      <c r="G59" s="42"/>
      <c r="H59" s="96"/>
      <c r="I59" s="88">
        <f t="shared" si="8"/>
        <v>0</v>
      </c>
      <c r="J59" s="87">
        <f t="shared" si="9"/>
        <v>0</v>
      </c>
      <c r="K59" s="135"/>
      <c r="L59" s="138"/>
      <c r="M59" s="138"/>
      <c r="N59" s="143"/>
      <c r="O59" s="146"/>
      <c r="Q59" s="74"/>
    </row>
    <row r="60" spans="2:17" ht="25.5" customHeight="1" thickBot="1" x14ac:dyDescent="0.45">
      <c r="B60" s="103"/>
      <c r="C60" s="102"/>
      <c r="D60" s="33"/>
      <c r="E60" s="97" t="s">
        <v>80</v>
      </c>
      <c r="F60" s="96"/>
      <c r="G60" s="42"/>
      <c r="H60" s="96"/>
      <c r="I60" s="88">
        <f t="shared" si="8"/>
        <v>0</v>
      </c>
      <c r="J60" s="87">
        <f t="shared" si="9"/>
        <v>0</v>
      </c>
      <c r="K60" s="135"/>
      <c r="L60" s="138"/>
      <c r="M60" s="138"/>
      <c r="N60" s="143"/>
      <c r="O60" s="146"/>
      <c r="Q60" s="74"/>
    </row>
    <row r="61" spans="2:17" ht="25.5" customHeight="1" thickBot="1" x14ac:dyDescent="0.45">
      <c r="B61" s="141" t="s">
        <v>81</v>
      </c>
      <c r="C61" s="142"/>
      <c r="D61" s="27"/>
      <c r="E61" s="97" t="s">
        <v>82</v>
      </c>
      <c r="F61" s="96"/>
      <c r="G61" s="42"/>
      <c r="H61" s="96"/>
      <c r="I61" s="88">
        <f t="shared" si="8"/>
        <v>0</v>
      </c>
      <c r="J61" s="87">
        <f t="shared" si="9"/>
        <v>0</v>
      </c>
      <c r="K61" s="135"/>
      <c r="L61" s="138"/>
      <c r="M61" s="138"/>
      <c r="N61" s="143"/>
      <c r="O61" s="146"/>
      <c r="Q61" s="74"/>
    </row>
    <row r="62" spans="2:17" ht="25.5" customHeight="1" thickBot="1" x14ac:dyDescent="0.45">
      <c r="B62" s="101">
        <v>0</v>
      </c>
      <c r="C62" s="100"/>
      <c r="D62" s="28" t="str">
        <f>IF(B62=1,25000000,IF(B62=2,20000000,IF(B62=3,15000000,"")))</f>
        <v/>
      </c>
      <c r="E62" s="97" t="s">
        <v>83</v>
      </c>
      <c r="F62" s="96"/>
      <c r="G62" s="42"/>
      <c r="H62" s="96"/>
      <c r="I62" s="88">
        <f t="shared" si="8"/>
        <v>0</v>
      </c>
      <c r="J62" s="87">
        <f t="shared" si="9"/>
        <v>0</v>
      </c>
      <c r="K62" s="135"/>
      <c r="L62" s="138"/>
      <c r="M62" s="138"/>
      <c r="N62" s="143"/>
      <c r="O62" s="146"/>
      <c r="Q62" s="74"/>
    </row>
    <row r="63" spans="2:17" ht="25.5" customHeight="1" thickBot="1" x14ac:dyDescent="0.45">
      <c r="B63" s="99"/>
      <c r="C63" s="98"/>
      <c r="D63" s="28"/>
      <c r="E63" s="97" t="s">
        <v>84</v>
      </c>
      <c r="F63" s="96"/>
      <c r="G63" s="42"/>
      <c r="H63" s="96"/>
      <c r="I63" s="88">
        <f t="shared" si="8"/>
        <v>0</v>
      </c>
      <c r="J63" s="87">
        <f t="shared" si="9"/>
        <v>0</v>
      </c>
      <c r="K63" s="135"/>
      <c r="L63" s="138"/>
      <c r="M63" s="138"/>
      <c r="N63" s="143"/>
      <c r="O63" s="146"/>
      <c r="Q63" s="74"/>
    </row>
    <row r="64" spans="2:17" ht="25.5" customHeight="1" thickBot="1" x14ac:dyDescent="0.45">
      <c r="B64" s="95"/>
      <c r="C64" s="94"/>
      <c r="D64" s="29"/>
      <c r="E64" s="90" t="s">
        <v>85</v>
      </c>
      <c r="F64" s="89"/>
      <c r="G64" s="43"/>
      <c r="H64" s="89"/>
      <c r="I64" s="88">
        <f t="shared" si="8"/>
        <v>0</v>
      </c>
      <c r="J64" s="87">
        <f t="shared" si="9"/>
        <v>0</v>
      </c>
      <c r="K64" s="136"/>
      <c r="L64" s="139"/>
      <c r="M64" s="139"/>
      <c r="N64" s="143"/>
      <c r="O64" s="146"/>
      <c r="Q64" s="74"/>
    </row>
    <row r="65" spans="2:17" ht="25.5" customHeight="1" thickBot="1" x14ac:dyDescent="0.45">
      <c r="B65" s="93"/>
      <c r="C65" s="92"/>
      <c r="D65" s="30"/>
      <c r="E65" s="90" t="s">
        <v>86</v>
      </c>
      <c r="F65" s="89"/>
      <c r="G65" s="43"/>
      <c r="H65" s="89"/>
      <c r="I65" s="88">
        <f t="shared" si="8"/>
        <v>0</v>
      </c>
      <c r="J65" s="87">
        <f t="shared" si="9"/>
        <v>0</v>
      </c>
      <c r="K65" s="136"/>
      <c r="L65" s="139"/>
      <c r="M65" s="139"/>
      <c r="N65" s="143"/>
      <c r="O65" s="146"/>
      <c r="Q65" s="74"/>
    </row>
    <row r="66" spans="2:17" ht="25.5" customHeight="1" thickBot="1" x14ac:dyDescent="0.45">
      <c r="B66" s="91" t="b">
        <v>0</v>
      </c>
      <c r="C66" s="85"/>
      <c r="D66" s="28" t="str">
        <f>IF(B66=TRUE,10000000,"")</f>
        <v/>
      </c>
      <c r="E66" s="90" t="s">
        <v>87</v>
      </c>
      <c r="F66" s="89"/>
      <c r="G66" s="43"/>
      <c r="H66" s="89"/>
      <c r="I66" s="88">
        <f t="shared" si="8"/>
        <v>0</v>
      </c>
      <c r="J66" s="87">
        <f t="shared" si="9"/>
        <v>0</v>
      </c>
      <c r="K66" s="136"/>
      <c r="L66" s="139"/>
      <c r="M66" s="139"/>
      <c r="N66" s="143"/>
      <c r="O66" s="146"/>
      <c r="Q66" s="74"/>
    </row>
    <row r="67" spans="2:17" ht="25.5" customHeight="1" thickTop="1" thickBot="1" x14ac:dyDescent="0.45">
      <c r="B67" s="86"/>
      <c r="C67" s="85"/>
      <c r="D67" s="28">
        <f>SUM(D62:D66)</f>
        <v>0</v>
      </c>
      <c r="E67" s="84" t="s">
        <v>88</v>
      </c>
      <c r="F67" s="83" t="s">
        <v>89</v>
      </c>
      <c r="G67" s="82"/>
      <c r="H67" s="82"/>
      <c r="I67" s="79">
        <f>SUM(I59:I66)</f>
        <v>0</v>
      </c>
      <c r="J67" s="79">
        <f>SUM(J59:J66)</f>
        <v>0</v>
      </c>
      <c r="K67" s="137"/>
      <c r="L67" s="140"/>
      <c r="M67" s="140"/>
      <c r="N67" s="144"/>
      <c r="O67" s="147"/>
      <c r="Q67" s="74"/>
    </row>
    <row r="68" spans="2:17" ht="25.5" customHeight="1" thickTop="1" thickBot="1" x14ac:dyDescent="0.45">
      <c r="B68" s="132" t="s">
        <v>99</v>
      </c>
      <c r="C68" s="133"/>
      <c r="D68" s="133"/>
      <c r="E68" s="134"/>
      <c r="F68" s="81" t="s">
        <v>78</v>
      </c>
      <c r="G68" s="80"/>
      <c r="H68" s="80"/>
      <c r="I68" s="79">
        <f>SUM(I58:I66)</f>
        <v>0</v>
      </c>
      <c r="J68" s="79">
        <f>SUM(J58:J66)</f>
        <v>0</v>
      </c>
      <c r="K68" s="78"/>
      <c r="L68" s="77">
        <f>IF(D67&lt;I68*K68,D67,ROUNDDOWN((I68*K68),0))</f>
        <v>0</v>
      </c>
      <c r="M68" s="77"/>
      <c r="N68" s="76">
        <v>0</v>
      </c>
      <c r="O68" s="75">
        <f>ROUNDDOWN((L68+N68),0)</f>
        <v>0</v>
      </c>
      <c r="Q68" s="74"/>
    </row>
    <row r="69" spans="2:17" ht="24.75" customHeight="1" thickTop="1" thickBot="1" x14ac:dyDescent="0.45">
      <c r="B69" s="150" t="s">
        <v>100</v>
      </c>
      <c r="C69" s="151"/>
      <c r="D69" s="151"/>
      <c r="E69" s="152"/>
      <c r="F69" s="73" t="s">
        <v>78</v>
      </c>
      <c r="G69" s="73"/>
      <c r="H69" s="73"/>
      <c r="I69" s="72">
        <f>SUM(I68,I55,I42,I28,I15)</f>
        <v>10000</v>
      </c>
      <c r="J69" s="72">
        <f>SUM(J68,J55,J42,J28,J15)</f>
        <v>11000</v>
      </c>
      <c r="K69" s="71" t="s">
        <v>78</v>
      </c>
      <c r="L69" s="70">
        <f>SUM(L42,L28,L15,L55,L68)</f>
        <v>0</v>
      </c>
      <c r="M69" s="70"/>
      <c r="N69" s="70">
        <f>SUM(N42,N28,N15,N55,N68)</f>
        <v>0</v>
      </c>
      <c r="O69" s="70">
        <f>SUM(O15,O28,O42,O55,O68)</f>
        <v>0</v>
      </c>
    </row>
    <row r="70" spans="2:17" x14ac:dyDescent="0.4">
      <c r="L70" s="69" t="str">
        <f>IF(AND(SUM(D13,D26,D40,D53,D66)&gt;0,L69&lt;=150000000),"",IF(L69&lt;=100000000,"","上限金額を超えています"))</f>
        <v/>
      </c>
      <c r="M70" s="69"/>
      <c r="N70" s="68"/>
    </row>
    <row r="71" spans="2:17" x14ac:dyDescent="0.4">
      <c r="B71" s="67" t="s">
        <v>101</v>
      </c>
      <c r="C71" s="64"/>
      <c r="D71" s="41"/>
      <c r="E71" s="64"/>
      <c r="F71" s="64"/>
      <c r="G71" s="64"/>
      <c r="H71" s="64"/>
      <c r="K71" s="158"/>
      <c r="L71" s="158"/>
      <c r="M71" s="158"/>
      <c r="N71" s="158"/>
      <c r="O71" s="158"/>
    </row>
    <row r="72" spans="2:17" x14ac:dyDescent="0.4">
      <c r="B72" s="67" t="s">
        <v>102</v>
      </c>
      <c r="C72" s="64"/>
      <c r="D72" s="41"/>
      <c r="E72" s="64"/>
      <c r="F72" s="64"/>
      <c r="G72" s="64"/>
      <c r="H72" s="64"/>
      <c r="K72" s="158"/>
      <c r="L72" s="158"/>
      <c r="M72" s="158"/>
      <c r="N72" s="158"/>
      <c r="O72" s="158"/>
    </row>
    <row r="73" spans="2:17" x14ac:dyDescent="0.4">
      <c r="B73" s="67" t="s">
        <v>103</v>
      </c>
      <c r="C73" s="64"/>
      <c r="D73" s="41"/>
      <c r="E73" s="64"/>
      <c r="F73" s="64"/>
      <c r="G73" s="64"/>
      <c r="H73" s="64"/>
      <c r="K73" s="158"/>
      <c r="L73" s="158"/>
      <c r="M73" s="158"/>
      <c r="N73" s="158"/>
      <c r="O73" s="158"/>
    </row>
    <row r="74" spans="2:17" x14ac:dyDescent="0.4">
      <c r="B74" s="66" t="s">
        <v>104</v>
      </c>
      <c r="C74" s="64"/>
      <c r="D74" s="41"/>
      <c r="E74" s="64"/>
      <c r="F74" s="64"/>
      <c r="G74" s="64"/>
      <c r="H74" s="64"/>
      <c r="K74" s="158"/>
      <c r="L74" s="158"/>
      <c r="M74" s="158"/>
      <c r="N74" s="158"/>
      <c r="O74" s="158"/>
    </row>
    <row r="75" spans="2:17" x14ac:dyDescent="0.4">
      <c r="B75" s="65" t="s">
        <v>105</v>
      </c>
      <c r="C75" s="64"/>
      <c r="D75" s="41"/>
      <c r="E75" s="64"/>
      <c r="F75" s="64"/>
      <c r="G75" s="64"/>
      <c r="H75" s="64"/>
    </row>
  </sheetData>
  <mergeCells count="85">
    <mergeCell ref="M43:M44"/>
    <mergeCell ref="L45:L54"/>
    <mergeCell ref="O43:O44"/>
    <mergeCell ref="J56:J57"/>
    <mergeCell ref="I56:I57"/>
    <mergeCell ref="K56:K57"/>
    <mergeCell ref="L56:L57"/>
    <mergeCell ref="M56:M57"/>
    <mergeCell ref="N56:N57"/>
    <mergeCell ref="O56:O57"/>
    <mergeCell ref="N45:N54"/>
    <mergeCell ref="O45:O54"/>
    <mergeCell ref="N43:N44"/>
    <mergeCell ref="K45:K54"/>
    <mergeCell ref="L43:L44"/>
    <mergeCell ref="J43:J44"/>
    <mergeCell ref="O3:O4"/>
    <mergeCell ref="M3:M4"/>
    <mergeCell ref="N3:N4"/>
    <mergeCell ref="B16:C17"/>
    <mergeCell ref="E16:E17"/>
    <mergeCell ref="J16:J17"/>
    <mergeCell ref="I16:I17"/>
    <mergeCell ref="K16:K17"/>
    <mergeCell ref="K5:K14"/>
    <mergeCell ref="L5:L14"/>
    <mergeCell ref="I3:I4"/>
    <mergeCell ref="K3:K4"/>
    <mergeCell ref="L3:L4"/>
    <mergeCell ref="J3:J4"/>
    <mergeCell ref="K74:O74"/>
    <mergeCell ref="O18:O27"/>
    <mergeCell ref="B21:C21"/>
    <mergeCell ref="B28:E28"/>
    <mergeCell ref="K58:K67"/>
    <mergeCell ref="L58:L67"/>
    <mergeCell ref="N58:N67"/>
    <mergeCell ref="O58:O67"/>
    <mergeCell ref="B61:C61"/>
    <mergeCell ref="N18:N27"/>
    <mergeCell ref="K73:O73"/>
    <mergeCell ref="M58:M67"/>
    <mergeCell ref="B56:C57"/>
    <mergeCell ref="E56:E57"/>
    <mergeCell ref="B55:E55"/>
    <mergeCell ref="M45:M54"/>
    <mergeCell ref="K71:O71"/>
    <mergeCell ref="K72:O72"/>
    <mergeCell ref="B8:C8"/>
    <mergeCell ref="B29:C30"/>
    <mergeCell ref="E29:E30"/>
    <mergeCell ref="K18:K27"/>
    <mergeCell ref="L18:L27"/>
    <mergeCell ref="B48:C48"/>
    <mergeCell ref="L16:L17"/>
    <mergeCell ref="K29:K30"/>
    <mergeCell ref="L29:L30"/>
    <mergeCell ref="M29:M30"/>
    <mergeCell ref="N29:N30"/>
    <mergeCell ref="O29:O30"/>
    <mergeCell ref="N16:N17"/>
    <mergeCell ref="O16:O17"/>
    <mergeCell ref="B68:E68"/>
    <mergeCell ref="B69:E69"/>
    <mergeCell ref="B15:E15"/>
    <mergeCell ref="B3:C4"/>
    <mergeCell ref="E3:E4"/>
    <mergeCell ref="B43:C44"/>
    <mergeCell ref="E43:E44"/>
    <mergeCell ref="L31:L41"/>
    <mergeCell ref="B35:C35"/>
    <mergeCell ref="N31:N41"/>
    <mergeCell ref="O31:O41"/>
    <mergeCell ref="O5:O14"/>
    <mergeCell ref="M18:M27"/>
    <mergeCell ref="M31:M41"/>
    <mergeCell ref="N5:N14"/>
    <mergeCell ref="M5:M14"/>
    <mergeCell ref="M16:M17"/>
    <mergeCell ref="I43:I44"/>
    <mergeCell ref="K43:K44"/>
    <mergeCell ref="J29:J30"/>
    <mergeCell ref="I29:I30"/>
    <mergeCell ref="B42:E42"/>
    <mergeCell ref="K31:K41"/>
  </mergeCells>
  <phoneticPr fontId="3"/>
  <conditionalFormatting sqref="I14">
    <cfRule type="cellIs" dxfId="13" priority="14" operator="greaterThan">
      <formula>5000000</formula>
    </cfRule>
  </conditionalFormatting>
  <conditionalFormatting sqref="I27">
    <cfRule type="cellIs" dxfId="12" priority="13" operator="greaterThan">
      <formula>5000000</formula>
    </cfRule>
  </conditionalFormatting>
  <conditionalFormatting sqref="I67">
    <cfRule type="cellIs" dxfId="11" priority="12" operator="greaterThan">
      <formula>5000000</formula>
    </cfRule>
  </conditionalFormatting>
  <conditionalFormatting sqref="N69">
    <cfRule type="cellIs" dxfId="10" priority="11" operator="notBetween">
      <formula>0</formula>
      <formula>0</formula>
    </cfRule>
  </conditionalFormatting>
  <conditionalFormatting sqref="I54">
    <cfRule type="cellIs" dxfId="9" priority="10" operator="greaterThan">
      <formula>5000000</formula>
    </cfRule>
  </conditionalFormatting>
  <conditionalFormatting sqref="I41">
    <cfRule type="cellIs" dxfId="8" priority="9" operator="greaterThan">
      <formula>5000000</formula>
    </cfRule>
  </conditionalFormatting>
  <conditionalFormatting sqref="O15">
    <cfRule type="cellIs" dxfId="7" priority="8" operator="notBetween">
      <formula>0</formula>
      <formula>99999999999</formula>
    </cfRule>
  </conditionalFormatting>
  <conditionalFormatting sqref="O28">
    <cfRule type="cellIs" dxfId="6" priority="7" operator="notBetween">
      <formula>0</formula>
      <formula>99999999999</formula>
    </cfRule>
  </conditionalFormatting>
  <conditionalFormatting sqref="O42">
    <cfRule type="cellIs" dxfId="5" priority="6" operator="notBetween">
      <formula>0</formula>
      <formula>99999999999</formula>
    </cfRule>
  </conditionalFormatting>
  <conditionalFormatting sqref="O55">
    <cfRule type="cellIs" dxfId="4" priority="5" operator="notBetween">
      <formula>0</formula>
      <formula>99999999999</formula>
    </cfRule>
  </conditionalFormatting>
  <conditionalFormatting sqref="O68">
    <cfRule type="cellIs" dxfId="3" priority="4" operator="notBetween">
      <formula>0</formula>
      <formula>99999999999</formula>
    </cfRule>
  </conditionalFormatting>
  <conditionalFormatting sqref="O18:O27 O31:O41 O45:O54 O58:O67 O5:O14">
    <cfRule type="cellIs" dxfId="2" priority="3" operator="equal">
      <formula>"上限金額を超えています"</formula>
    </cfRule>
  </conditionalFormatting>
  <conditionalFormatting sqref="L70:M70">
    <cfRule type="cellIs" dxfId="1" priority="2" operator="equal">
      <formula>"上限金額を超えています"</formula>
    </cfRule>
  </conditionalFormatting>
  <conditionalFormatting sqref="N70">
    <cfRule type="cellIs" dxfId="0" priority="1" operator="equal">
      <formula>"調整額エラー"</formula>
    </cfRule>
  </conditionalFormatting>
  <dataValidations count="1">
    <dataValidation type="list" allowBlank="1" showInputMessage="1" showErrorMessage="1" sqref="K15 K68 K55 K28 K42">
      <formula1>$P$3:$P$6</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0</xdr:colOff>
                    <xdr:row>11</xdr:row>
                    <xdr:rowOff>323850</xdr:rowOff>
                  </from>
                  <to>
                    <xdr:col>3</xdr:col>
                    <xdr:colOff>0</xdr:colOff>
                    <xdr:row>12</xdr:row>
                    <xdr:rowOff>323850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9525</xdr:colOff>
                    <xdr:row>24</xdr:row>
                    <xdr:rowOff>295275</xdr:rowOff>
                  </from>
                  <to>
                    <xdr:col>3</xdr:col>
                    <xdr:colOff>0</xdr:colOff>
                    <xdr:row>26</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0</xdr:colOff>
                    <xdr:row>64</xdr:row>
                    <xdr:rowOff>314325</xdr:rowOff>
                  </from>
                  <to>
                    <xdr:col>3</xdr:col>
                    <xdr:colOff>0</xdr:colOff>
                    <xdr:row>66</xdr:row>
                    <xdr:rowOff>19050</xdr:rowOff>
                  </to>
                </anchor>
              </controlPr>
            </control>
          </mc:Choice>
        </mc:AlternateContent>
        <mc:AlternateContent xmlns:mc="http://schemas.openxmlformats.org/markup-compatibility/2006">
          <mc:Choice Requires="x14">
            <control shapeId="4100" r:id="rId7" name="Option Button 4">
              <controlPr defaultSize="0" autoFill="0" autoLine="0" autoPict="0">
                <anchor moveWithCells="1" sizeWithCells="1">
                  <from>
                    <xdr:col>1</xdr:col>
                    <xdr:colOff>238125</xdr:colOff>
                    <xdr:row>61</xdr:row>
                    <xdr:rowOff>0</xdr:rowOff>
                  </from>
                  <to>
                    <xdr:col>2</xdr:col>
                    <xdr:colOff>1304925</xdr:colOff>
                    <xdr:row>61</xdr:row>
                    <xdr:rowOff>314325</xdr:rowOff>
                  </to>
                </anchor>
              </controlPr>
            </control>
          </mc:Choice>
        </mc:AlternateContent>
        <mc:AlternateContent xmlns:mc="http://schemas.openxmlformats.org/markup-compatibility/2006">
          <mc:Choice Requires="x14">
            <control shapeId="4101" r:id="rId8" name="Option Button 5">
              <controlPr defaultSize="0" autoFill="0" autoLine="0" autoPict="0">
                <anchor moveWithCells="1" sizeWithCells="1">
                  <from>
                    <xdr:col>1</xdr:col>
                    <xdr:colOff>238125</xdr:colOff>
                    <xdr:row>62</xdr:row>
                    <xdr:rowOff>0</xdr:rowOff>
                  </from>
                  <to>
                    <xdr:col>2</xdr:col>
                    <xdr:colOff>1304925</xdr:colOff>
                    <xdr:row>62</xdr:row>
                    <xdr:rowOff>314325</xdr:rowOff>
                  </to>
                </anchor>
              </controlPr>
            </control>
          </mc:Choice>
        </mc:AlternateContent>
        <mc:AlternateContent xmlns:mc="http://schemas.openxmlformats.org/markup-compatibility/2006">
          <mc:Choice Requires="x14">
            <control shapeId="4102" r:id="rId9" name="Option Button 6">
              <controlPr defaultSize="0" autoFill="0" autoLine="0" autoPict="0">
                <anchor moveWithCells="1" sizeWithCells="1">
                  <from>
                    <xdr:col>1</xdr:col>
                    <xdr:colOff>238125</xdr:colOff>
                    <xdr:row>63</xdr:row>
                    <xdr:rowOff>0</xdr:rowOff>
                  </from>
                  <to>
                    <xdr:col>2</xdr:col>
                    <xdr:colOff>1304925</xdr:colOff>
                    <xdr:row>63</xdr:row>
                    <xdr:rowOff>314325</xdr:rowOff>
                  </to>
                </anchor>
              </controlPr>
            </control>
          </mc:Choice>
        </mc:AlternateContent>
        <mc:AlternateContent xmlns:mc="http://schemas.openxmlformats.org/markup-compatibility/2006">
          <mc:Choice Requires="x14">
            <control shapeId="4103" r:id="rId10" name="Group Box 7">
              <controlPr defaultSize="0" autoFill="0" autoPict="0">
                <anchor moveWithCells="1">
                  <from>
                    <xdr:col>1</xdr:col>
                    <xdr:colOff>0</xdr:colOff>
                    <xdr:row>60</xdr:row>
                    <xdr:rowOff>323850</xdr:rowOff>
                  </from>
                  <to>
                    <xdr:col>3</xdr:col>
                    <xdr:colOff>0</xdr:colOff>
                    <xdr:row>64</xdr:row>
                    <xdr:rowOff>19050</xdr:rowOff>
                  </to>
                </anchor>
              </controlPr>
            </control>
          </mc:Choice>
        </mc:AlternateContent>
        <mc:AlternateContent xmlns:mc="http://schemas.openxmlformats.org/markup-compatibility/2006">
          <mc:Choice Requires="x14">
            <control shapeId="4104" r:id="rId11" name="Option Button 8">
              <controlPr defaultSize="0" autoFill="0" autoLine="0" autoPict="0">
                <anchor moveWithCells="1" sizeWithCells="1">
                  <from>
                    <xdr:col>1</xdr:col>
                    <xdr:colOff>238125</xdr:colOff>
                    <xdr:row>21</xdr:row>
                    <xdr:rowOff>0</xdr:rowOff>
                  </from>
                  <to>
                    <xdr:col>2</xdr:col>
                    <xdr:colOff>1304925</xdr:colOff>
                    <xdr:row>21</xdr:row>
                    <xdr:rowOff>314325</xdr:rowOff>
                  </to>
                </anchor>
              </controlPr>
            </control>
          </mc:Choice>
        </mc:AlternateContent>
        <mc:AlternateContent xmlns:mc="http://schemas.openxmlformats.org/markup-compatibility/2006">
          <mc:Choice Requires="x14">
            <control shapeId="4105" r:id="rId12" name="Option Button 9">
              <controlPr defaultSize="0" autoFill="0" autoLine="0" autoPict="0">
                <anchor moveWithCells="1" sizeWithCells="1">
                  <from>
                    <xdr:col>1</xdr:col>
                    <xdr:colOff>238125</xdr:colOff>
                    <xdr:row>22</xdr:row>
                    <xdr:rowOff>9525</xdr:rowOff>
                  </from>
                  <to>
                    <xdr:col>2</xdr:col>
                    <xdr:colOff>1304925</xdr:colOff>
                    <xdr:row>23</xdr:row>
                    <xdr:rowOff>0</xdr:rowOff>
                  </to>
                </anchor>
              </controlPr>
            </control>
          </mc:Choice>
        </mc:AlternateContent>
        <mc:AlternateContent xmlns:mc="http://schemas.openxmlformats.org/markup-compatibility/2006">
          <mc:Choice Requires="x14">
            <control shapeId="4106" r:id="rId13" name="Group Box 10">
              <controlPr defaultSize="0" autoFill="0" autoPict="0">
                <anchor moveWithCells="1">
                  <from>
                    <xdr:col>1</xdr:col>
                    <xdr:colOff>0</xdr:colOff>
                    <xdr:row>20</xdr:row>
                    <xdr:rowOff>323850</xdr:rowOff>
                  </from>
                  <to>
                    <xdr:col>3</xdr:col>
                    <xdr:colOff>0</xdr:colOff>
                    <xdr:row>24</xdr:row>
                    <xdr:rowOff>28575</xdr:rowOff>
                  </to>
                </anchor>
              </controlPr>
            </control>
          </mc:Choice>
        </mc:AlternateContent>
        <mc:AlternateContent xmlns:mc="http://schemas.openxmlformats.org/markup-compatibility/2006">
          <mc:Choice Requires="x14">
            <control shapeId="4107" r:id="rId14" name="Option Button 11">
              <controlPr defaultSize="0" autoFill="0" autoLine="0" autoPict="0">
                <anchor moveWithCells="1" sizeWithCells="1">
                  <from>
                    <xdr:col>1</xdr:col>
                    <xdr:colOff>238125</xdr:colOff>
                    <xdr:row>23</xdr:row>
                    <xdr:rowOff>0</xdr:rowOff>
                  </from>
                  <to>
                    <xdr:col>2</xdr:col>
                    <xdr:colOff>1304925</xdr:colOff>
                    <xdr:row>23</xdr:row>
                    <xdr:rowOff>314325</xdr:rowOff>
                  </to>
                </anchor>
              </controlPr>
            </control>
          </mc:Choice>
        </mc:AlternateContent>
        <mc:AlternateContent xmlns:mc="http://schemas.openxmlformats.org/markup-compatibility/2006">
          <mc:Choice Requires="x14">
            <control shapeId="4108" r:id="rId15" name="Group Box 12">
              <controlPr defaultSize="0" autoFill="0" autoPict="0">
                <anchor moveWithCells="1">
                  <from>
                    <xdr:col>1</xdr:col>
                    <xdr:colOff>0</xdr:colOff>
                    <xdr:row>8</xdr:row>
                    <xdr:rowOff>0</xdr:rowOff>
                  </from>
                  <to>
                    <xdr:col>3</xdr:col>
                    <xdr:colOff>0</xdr:colOff>
                    <xdr:row>10</xdr:row>
                    <xdr:rowOff>323850</xdr:rowOff>
                  </to>
                </anchor>
              </controlPr>
            </control>
          </mc:Choice>
        </mc:AlternateContent>
        <mc:AlternateContent xmlns:mc="http://schemas.openxmlformats.org/markup-compatibility/2006">
          <mc:Choice Requires="x14">
            <control shapeId="4109" r:id="rId16" name="Option Button 13">
              <controlPr defaultSize="0" autoFill="0" autoLine="0" autoPict="0">
                <anchor moveWithCells="1" sizeWithCells="1">
                  <from>
                    <xdr:col>1</xdr:col>
                    <xdr:colOff>238125</xdr:colOff>
                    <xdr:row>8</xdr:row>
                    <xdr:rowOff>0</xdr:rowOff>
                  </from>
                  <to>
                    <xdr:col>2</xdr:col>
                    <xdr:colOff>1304925</xdr:colOff>
                    <xdr:row>8</xdr:row>
                    <xdr:rowOff>314325</xdr:rowOff>
                  </to>
                </anchor>
              </controlPr>
            </control>
          </mc:Choice>
        </mc:AlternateContent>
        <mc:AlternateContent xmlns:mc="http://schemas.openxmlformats.org/markup-compatibility/2006">
          <mc:Choice Requires="x14">
            <control shapeId="4110" r:id="rId17" name="Option Button 14">
              <controlPr defaultSize="0" autoFill="0" autoLine="0" autoPict="0">
                <anchor moveWithCells="1" sizeWithCells="1">
                  <from>
                    <xdr:col>1</xdr:col>
                    <xdr:colOff>238125</xdr:colOff>
                    <xdr:row>9</xdr:row>
                    <xdr:rowOff>0</xdr:rowOff>
                  </from>
                  <to>
                    <xdr:col>2</xdr:col>
                    <xdr:colOff>1304925</xdr:colOff>
                    <xdr:row>9</xdr:row>
                    <xdr:rowOff>314325</xdr:rowOff>
                  </to>
                </anchor>
              </controlPr>
            </control>
          </mc:Choice>
        </mc:AlternateContent>
        <mc:AlternateContent xmlns:mc="http://schemas.openxmlformats.org/markup-compatibility/2006">
          <mc:Choice Requires="x14">
            <control shapeId="4111" r:id="rId18" name="Option Button 15">
              <controlPr defaultSize="0" autoFill="0" autoLine="0" autoPict="0">
                <anchor moveWithCells="1" sizeWithCells="1">
                  <from>
                    <xdr:col>1</xdr:col>
                    <xdr:colOff>238125</xdr:colOff>
                    <xdr:row>9</xdr:row>
                    <xdr:rowOff>323850</xdr:rowOff>
                  </from>
                  <to>
                    <xdr:col>2</xdr:col>
                    <xdr:colOff>1304925</xdr:colOff>
                    <xdr:row>10</xdr:row>
                    <xdr:rowOff>304800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1</xdr:col>
                    <xdr:colOff>0</xdr:colOff>
                    <xdr:row>51</xdr:row>
                    <xdr:rowOff>314325</xdr:rowOff>
                  </from>
                  <to>
                    <xdr:col>3</xdr:col>
                    <xdr:colOff>0</xdr:colOff>
                    <xdr:row>53</xdr:row>
                    <xdr:rowOff>19050</xdr:rowOff>
                  </to>
                </anchor>
              </controlPr>
            </control>
          </mc:Choice>
        </mc:AlternateContent>
        <mc:AlternateContent xmlns:mc="http://schemas.openxmlformats.org/markup-compatibility/2006">
          <mc:Choice Requires="x14">
            <control shapeId="4113" r:id="rId20" name="Option Button 17">
              <controlPr defaultSize="0" autoFill="0" autoLine="0" autoPict="0">
                <anchor moveWithCells="1" sizeWithCells="1">
                  <from>
                    <xdr:col>1</xdr:col>
                    <xdr:colOff>238125</xdr:colOff>
                    <xdr:row>48</xdr:row>
                    <xdr:rowOff>0</xdr:rowOff>
                  </from>
                  <to>
                    <xdr:col>2</xdr:col>
                    <xdr:colOff>1304925</xdr:colOff>
                    <xdr:row>48</xdr:row>
                    <xdr:rowOff>314325</xdr:rowOff>
                  </to>
                </anchor>
              </controlPr>
            </control>
          </mc:Choice>
        </mc:AlternateContent>
        <mc:AlternateContent xmlns:mc="http://schemas.openxmlformats.org/markup-compatibility/2006">
          <mc:Choice Requires="x14">
            <control shapeId="4114" r:id="rId21" name="Option Button 18">
              <controlPr defaultSize="0" autoFill="0" autoLine="0" autoPict="0">
                <anchor moveWithCells="1" sizeWithCells="1">
                  <from>
                    <xdr:col>1</xdr:col>
                    <xdr:colOff>238125</xdr:colOff>
                    <xdr:row>49</xdr:row>
                    <xdr:rowOff>0</xdr:rowOff>
                  </from>
                  <to>
                    <xdr:col>2</xdr:col>
                    <xdr:colOff>1304925</xdr:colOff>
                    <xdr:row>49</xdr:row>
                    <xdr:rowOff>314325</xdr:rowOff>
                  </to>
                </anchor>
              </controlPr>
            </control>
          </mc:Choice>
        </mc:AlternateContent>
        <mc:AlternateContent xmlns:mc="http://schemas.openxmlformats.org/markup-compatibility/2006">
          <mc:Choice Requires="x14">
            <control shapeId="4115" r:id="rId22" name="Option Button 19">
              <controlPr defaultSize="0" autoFill="0" autoLine="0" autoPict="0">
                <anchor moveWithCells="1" sizeWithCells="1">
                  <from>
                    <xdr:col>1</xdr:col>
                    <xdr:colOff>238125</xdr:colOff>
                    <xdr:row>50</xdr:row>
                    <xdr:rowOff>0</xdr:rowOff>
                  </from>
                  <to>
                    <xdr:col>2</xdr:col>
                    <xdr:colOff>1304925</xdr:colOff>
                    <xdr:row>50</xdr:row>
                    <xdr:rowOff>314325</xdr:rowOff>
                  </to>
                </anchor>
              </controlPr>
            </control>
          </mc:Choice>
        </mc:AlternateContent>
        <mc:AlternateContent xmlns:mc="http://schemas.openxmlformats.org/markup-compatibility/2006">
          <mc:Choice Requires="x14">
            <control shapeId="4116" r:id="rId23" name="Group Box 20">
              <controlPr defaultSize="0" autoFill="0" autoPict="0">
                <anchor moveWithCells="1">
                  <from>
                    <xdr:col>1</xdr:col>
                    <xdr:colOff>0</xdr:colOff>
                    <xdr:row>47</xdr:row>
                    <xdr:rowOff>323850</xdr:rowOff>
                  </from>
                  <to>
                    <xdr:col>3</xdr:col>
                    <xdr:colOff>0</xdr:colOff>
                    <xdr:row>51</xdr:row>
                    <xdr:rowOff>19050</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1</xdr:col>
                    <xdr:colOff>0</xdr:colOff>
                    <xdr:row>38</xdr:row>
                    <xdr:rowOff>314325</xdr:rowOff>
                  </from>
                  <to>
                    <xdr:col>3</xdr:col>
                    <xdr:colOff>0</xdr:colOff>
                    <xdr:row>40</xdr:row>
                    <xdr:rowOff>19050</xdr:rowOff>
                  </to>
                </anchor>
              </controlPr>
            </control>
          </mc:Choice>
        </mc:AlternateContent>
        <mc:AlternateContent xmlns:mc="http://schemas.openxmlformats.org/markup-compatibility/2006">
          <mc:Choice Requires="x14">
            <control shapeId="4118" r:id="rId25" name="Option Button 22">
              <controlPr defaultSize="0" autoFill="0" autoLine="0" autoPict="0">
                <anchor moveWithCells="1" sizeWithCells="1">
                  <from>
                    <xdr:col>1</xdr:col>
                    <xdr:colOff>238125</xdr:colOff>
                    <xdr:row>35</xdr:row>
                    <xdr:rowOff>0</xdr:rowOff>
                  </from>
                  <to>
                    <xdr:col>2</xdr:col>
                    <xdr:colOff>1304925</xdr:colOff>
                    <xdr:row>35</xdr:row>
                    <xdr:rowOff>314325</xdr:rowOff>
                  </to>
                </anchor>
              </controlPr>
            </control>
          </mc:Choice>
        </mc:AlternateContent>
        <mc:AlternateContent xmlns:mc="http://schemas.openxmlformats.org/markup-compatibility/2006">
          <mc:Choice Requires="x14">
            <control shapeId="4119" r:id="rId26" name="Option Button 23">
              <controlPr defaultSize="0" autoFill="0" autoLine="0" autoPict="0">
                <anchor moveWithCells="1" sizeWithCells="1">
                  <from>
                    <xdr:col>1</xdr:col>
                    <xdr:colOff>238125</xdr:colOff>
                    <xdr:row>36</xdr:row>
                    <xdr:rowOff>0</xdr:rowOff>
                  </from>
                  <to>
                    <xdr:col>2</xdr:col>
                    <xdr:colOff>1304925</xdr:colOff>
                    <xdr:row>36</xdr:row>
                    <xdr:rowOff>314325</xdr:rowOff>
                  </to>
                </anchor>
              </controlPr>
            </control>
          </mc:Choice>
        </mc:AlternateContent>
        <mc:AlternateContent xmlns:mc="http://schemas.openxmlformats.org/markup-compatibility/2006">
          <mc:Choice Requires="x14">
            <control shapeId="4120" r:id="rId27" name="Option Button 24">
              <controlPr defaultSize="0" autoFill="0" autoLine="0" autoPict="0">
                <anchor moveWithCells="1" sizeWithCells="1">
                  <from>
                    <xdr:col>1</xdr:col>
                    <xdr:colOff>238125</xdr:colOff>
                    <xdr:row>37</xdr:row>
                    <xdr:rowOff>0</xdr:rowOff>
                  </from>
                  <to>
                    <xdr:col>2</xdr:col>
                    <xdr:colOff>1304925</xdr:colOff>
                    <xdr:row>37</xdr:row>
                    <xdr:rowOff>314325</xdr:rowOff>
                  </to>
                </anchor>
              </controlPr>
            </control>
          </mc:Choice>
        </mc:AlternateContent>
        <mc:AlternateContent xmlns:mc="http://schemas.openxmlformats.org/markup-compatibility/2006">
          <mc:Choice Requires="x14">
            <control shapeId="4121" r:id="rId28" name="Group Box 25">
              <controlPr defaultSize="0" autoFill="0" autoPict="0">
                <anchor moveWithCells="1">
                  <from>
                    <xdr:col>1</xdr:col>
                    <xdr:colOff>0</xdr:colOff>
                    <xdr:row>34</xdr:row>
                    <xdr:rowOff>323850</xdr:rowOff>
                  </from>
                  <to>
                    <xdr:col>3</xdr:col>
                    <xdr:colOff>0</xdr:colOff>
                    <xdr:row>38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H13"/>
  <sheetViews>
    <sheetView workbookViewId="0">
      <selection activeCell="H5" sqref="H5"/>
    </sheetView>
  </sheetViews>
  <sheetFormatPr defaultColWidth="8.75" defaultRowHeight="15.75" x14ac:dyDescent="0.25"/>
  <cols>
    <col min="1" max="1" width="8.75" style="1"/>
    <col min="2" max="2" width="12.25" style="1" customWidth="1"/>
    <col min="3" max="3" width="18.75" style="1" bestFit="1" customWidth="1"/>
    <col min="4" max="4" width="12.125" style="1" bestFit="1" customWidth="1"/>
    <col min="5" max="5" width="8.75" style="1"/>
    <col min="6" max="6" width="12" style="1" customWidth="1"/>
    <col min="7" max="7" width="18.75" style="1" bestFit="1" customWidth="1"/>
    <col min="8" max="8" width="12.125" style="1" bestFit="1" customWidth="1"/>
    <col min="9" max="16384" width="8.75" style="1"/>
  </cols>
  <sheetData>
    <row r="1" spans="2:8" x14ac:dyDescent="0.25">
      <c r="B1" s="1" t="s">
        <v>106</v>
      </c>
    </row>
    <row r="3" spans="2:8" x14ac:dyDescent="0.25">
      <c r="B3" s="3" t="s">
        <v>107</v>
      </c>
    </row>
    <row r="4" spans="2:8" x14ac:dyDescent="0.25">
      <c r="B4" s="1" t="s">
        <v>2</v>
      </c>
      <c r="C4" s="26">
        <f>'応募様式2－１'!$C$4</f>
        <v>0</v>
      </c>
    </row>
    <row r="6" spans="2:8" ht="16.5" thickBot="1" x14ac:dyDescent="0.3">
      <c r="B6" s="161" t="s">
        <v>108</v>
      </c>
      <c r="C6" s="161"/>
      <c r="D6" s="161"/>
      <c r="F6" s="11" t="s">
        <v>109</v>
      </c>
    </row>
    <row r="7" spans="2:8" ht="27" customHeight="1" thickBot="1" x14ac:dyDescent="0.3">
      <c r="B7" s="12" t="s">
        <v>110</v>
      </c>
      <c r="C7" s="13" t="s">
        <v>111</v>
      </c>
      <c r="D7" s="14" t="s">
        <v>112</v>
      </c>
      <c r="F7" s="15" t="s">
        <v>110</v>
      </c>
      <c r="G7" s="16" t="s">
        <v>111</v>
      </c>
      <c r="H7" s="17" t="s">
        <v>112</v>
      </c>
    </row>
    <row r="8" spans="2:8" ht="16.5" thickBot="1" x14ac:dyDescent="0.3">
      <c r="B8" s="18" t="s">
        <v>113</v>
      </c>
      <c r="C8" s="34"/>
      <c r="D8" s="19"/>
      <c r="F8" s="18" t="s">
        <v>113</v>
      </c>
      <c r="G8" s="34"/>
      <c r="H8" s="20"/>
    </row>
    <row r="9" spans="2:8" ht="16.5" thickBot="1" x14ac:dyDescent="0.3">
      <c r="B9" s="21" t="s">
        <v>114</v>
      </c>
      <c r="C9" s="162"/>
      <c r="D9" s="164"/>
      <c r="F9" s="18" t="s">
        <v>115</v>
      </c>
      <c r="G9" s="34"/>
      <c r="H9" s="34"/>
    </row>
    <row r="10" spans="2:8" ht="32.25" thickBot="1" x14ac:dyDescent="0.3">
      <c r="B10" s="22" t="s">
        <v>116</v>
      </c>
      <c r="C10" s="163"/>
      <c r="D10" s="165"/>
      <c r="F10" s="18" t="s">
        <v>117</v>
      </c>
      <c r="G10" s="34"/>
      <c r="H10" s="34"/>
    </row>
    <row r="11" spans="2:8" ht="32.25" thickBot="1" x14ac:dyDescent="0.3">
      <c r="B11" s="18" t="s">
        <v>115</v>
      </c>
      <c r="C11" s="35"/>
      <c r="D11" s="34"/>
      <c r="F11" s="23" t="s">
        <v>118</v>
      </c>
      <c r="G11" s="44"/>
      <c r="H11" s="24"/>
    </row>
    <row r="12" spans="2:8" ht="16.5" thickBot="1" x14ac:dyDescent="0.3">
      <c r="B12" s="18" t="s">
        <v>117</v>
      </c>
      <c r="C12" s="34"/>
      <c r="D12" s="34"/>
    </row>
    <row r="13" spans="2:8" ht="32.25" thickBot="1" x14ac:dyDescent="0.3">
      <c r="B13" s="18" t="s">
        <v>119</v>
      </c>
      <c r="C13" s="45"/>
      <c r="D13" s="20"/>
    </row>
  </sheetData>
  <mergeCells count="3">
    <mergeCell ref="B6:D6"/>
    <mergeCell ref="C9:C10"/>
    <mergeCell ref="D9:D10"/>
  </mergeCells>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応募様式2－１</vt:lpstr>
      <vt:lpstr>応募様式2－２</vt:lpstr>
      <vt:lpstr>応募様式2－3</vt:lpstr>
      <vt:lpstr>応募様式2－4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2023-08-09T07:44:29Z</dcterms:modified>
  <cp:category/>
  <cp:contentStatus/>
</cp:coreProperties>
</file>